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72" yWindow="108" windowWidth="15828" windowHeight="5808"/>
  </bookViews>
  <sheets>
    <sheet name="Tabelle1" sheetId="1" r:id="rId1"/>
    <sheet name="Tabelle2" sheetId="2" r:id="rId2"/>
    <sheet name="Tabelle3" sheetId="3" r:id="rId3"/>
  </sheets>
  <calcPr calcId="124519"/>
  <fileRecoveryPr repairLoad="1"/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2"/>
  <c r="G3"/>
  <c r="H3"/>
  <c r="I3"/>
  <c r="J3"/>
  <c r="G5"/>
  <c r="H5"/>
  <c r="I5"/>
  <c r="J5"/>
  <c r="G6"/>
  <c r="H6"/>
  <c r="I6"/>
  <c r="J6"/>
  <c r="G7"/>
  <c r="H7"/>
  <c r="I7"/>
  <c r="J7"/>
  <c r="G8"/>
  <c r="H8"/>
  <c r="I8"/>
  <c r="J8"/>
  <c r="G10"/>
  <c r="H10"/>
  <c r="I10"/>
  <c r="J10"/>
  <c r="G11"/>
  <c r="H11"/>
  <c r="I11"/>
  <c r="J11"/>
  <c r="G13"/>
  <c r="H13"/>
  <c r="I13"/>
  <c r="J13"/>
  <c r="G15"/>
  <c r="H15"/>
  <c r="I15"/>
  <c r="J15"/>
  <c r="G16"/>
  <c r="H16"/>
  <c r="I16"/>
  <c r="J16"/>
  <c r="G17"/>
  <c r="H17"/>
  <c r="I17"/>
  <c r="J17"/>
  <c r="G19"/>
  <c r="H19"/>
  <c r="I19"/>
  <c r="J19"/>
  <c r="G20"/>
  <c r="H20"/>
  <c r="I20"/>
  <c r="J20"/>
  <c r="G21"/>
  <c r="H21"/>
  <c r="I21"/>
  <c r="J21"/>
  <c r="G22"/>
  <c r="H22"/>
  <c r="I22"/>
  <c r="J22"/>
  <c r="G24"/>
  <c r="H24"/>
  <c r="I24"/>
  <c r="J24"/>
  <c r="G25"/>
  <c r="H25"/>
  <c r="I25"/>
  <c r="J25"/>
  <c r="G26"/>
  <c r="H26"/>
  <c r="I26"/>
  <c r="J26"/>
  <c r="G28"/>
  <c r="H28"/>
  <c r="I28"/>
  <c r="J28"/>
  <c r="G30"/>
  <c r="H30"/>
  <c r="I30"/>
  <c r="J30"/>
  <c r="G31"/>
  <c r="H31"/>
  <c r="I31"/>
  <c r="J31"/>
  <c r="J2"/>
  <c r="I2"/>
  <c r="H2"/>
  <c r="G2"/>
  <c r="F31"/>
  <c r="F30"/>
  <c r="F28"/>
  <c r="F26"/>
  <c r="F25"/>
  <c r="F24"/>
  <c r="F22"/>
  <c r="F21"/>
  <c r="F20"/>
  <c r="F19"/>
  <c r="F17"/>
  <c r="F16"/>
  <c r="F15"/>
  <c r="F13"/>
  <c r="F11"/>
  <c r="F10"/>
  <c r="F8"/>
  <c r="F7"/>
  <c r="F6"/>
  <c r="F5"/>
  <c r="F3"/>
  <c r="F2"/>
</calcChain>
</file>

<file path=xl/sharedStrings.xml><?xml version="1.0" encoding="utf-8"?>
<sst xmlns="http://schemas.openxmlformats.org/spreadsheetml/2006/main" count="32" uniqueCount="29">
  <si>
    <t>Armien, Lazarus</t>
  </si>
  <si>
    <t>Entenmann, Nantje</t>
  </si>
  <si>
    <t>'Heinrichs' Jörg</t>
  </si>
  <si>
    <t>Wiercimok, Jori</t>
  </si>
  <si>
    <t>Feldhoff, Ummo</t>
  </si>
  <si>
    <t>'Ilkay' Gündogan</t>
  </si>
  <si>
    <t>'Rainer' Bonhof</t>
  </si>
  <si>
    <t>Hegen, Theodericus</t>
  </si>
  <si>
    <t>Ahlburg, Farold</t>
  </si>
  <si>
    <t>Wiemann, Romulus</t>
  </si>
  <si>
    <t>Kittner, Mirko</t>
  </si>
  <si>
    <t>Redder, Wilfried</t>
  </si>
  <si>
    <t>Ahlring, Gerd</t>
  </si>
  <si>
    <t>Zugmantel, Raginhard</t>
  </si>
  <si>
    <t>Alblicker, Volkbert</t>
  </si>
  <si>
    <t>Anuth, Janus</t>
  </si>
  <si>
    <t>'Ritter' Burg</t>
  </si>
  <si>
    <t>Zwahr, Wolfhard</t>
  </si>
  <si>
    <t>Angersbach, Hasso</t>
  </si>
  <si>
    <t>Gelsdorf, Arnold</t>
  </si>
  <si>
    <t>'hat kein' Hobbie</t>
  </si>
  <si>
    <t>Kahlschläger, Asmus</t>
  </si>
  <si>
    <t>Liga</t>
  </si>
  <si>
    <t>Freundschaftsspiel</t>
  </si>
  <si>
    <t>Alter</t>
  </si>
  <si>
    <t>Pokal</t>
  </si>
  <si>
    <t>EP</t>
  </si>
  <si>
    <t>Freundschaftspiel</t>
  </si>
  <si>
    <t>Gesamt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</si>
</sst>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1" applyAlignment="1" applyProtection="1">
      <alignment wrapText="1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m.anstoss-juenger.de/index.php?menu=10" TargetMode="External"/><Relationship Id="rId13" Type="http://schemas.openxmlformats.org/officeDocument/2006/relationships/hyperlink" Target="https://fm.anstoss-juenger.de/index.php?menu=10" TargetMode="External"/><Relationship Id="rId18" Type="http://schemas.openxmlformats.org/officeDocument/2006/relationships/hyperlink" Target="https://fm.anstoss-juenger.de/index.php?menu=10" TargetMode="External"/><Relationship Id="rId3" Type="http://schemas.openxmlformats.org/officeDocument/2006/relationships/hyperlink" Target="https://fm.anstoss-juenger.de/index.php?menu=10" TargetMode="External"/><Relationship Id="rId21" Type="http://schemas.openxmlformats.org/officeDocument/2006/relationships/hyperlink" Target="https://fm.anstoss-juenger.de/index.php?menu=10" TargetMode="External"/><Relationship Id="rId7" Type="http://schemas.openxmlformats.org/officeDocument/2006/relationships/hyperlink" Target="https://fm.anstoss-juenger.de/index.php?menu=10" TargetMode="External"/><Relationship Id="rId12" Type="http://schemas.openxmlformats.org/officeDocument/2006/relationships/hyperlink" Target="https://fm.anstoss-juenger.de/index.php?menu=10" TargetMode="External"/><Relationship Id="rId17" Type="http://schemas.openxmlformats.org/officeDocument/2006/relationships/hyperlink" Target="https://fm.anstoss-juenger.de/index.php?menu=10" TargetMode="External"/><Relationship Id="rId2" Type="http://schemas.openxmlformats.org/officeDocument/2006/relationships/hyperlink" Target="https://fm.anstoss-juenger.de/index.php?menu=10" TargetMode="External"/><Relationship Id="rId16" Type="http://schemas.openxmlformats.org/officeDocument/2006/relationships/hyperlink" Target="https://fm.anstoss-juenger.de/index.php?menu=10" TargetMode="External"/><Relationship Id="rId20" Type="http://schemas.openxmlformats.org/officeDocument/2006/relationships/hyperlink" Target="https://fm.anstoss-juenger.de/index.php?menu=10" TargetMode="External"/><Relationship Id="rId1" Type="http://schemas.openxmlformats.org/officeDocument/2006/relationships/hyperlink" Target="https://fm.anstoss-juenger.de/index.php?menu=10" TargetMode="External"/><Relationship Id="rId6" Type="http://schemas.openxmlformats.org/officeDocument/2006/relationships/hyperlink" Target="https://fm.anstoss-juenger.de/index.php?menu=10" TargetMode="External"/><Relationship Id="rId11" Type="http://schemas.openxmlformats.org/officeDocument/2006/relationships/hyperlink" Target="https://fm.anstoss-juenger.de/index.php?menu=10" TargetMode="External"/><Relationship Id="rId5" Type="http://schemas.openxmlformats.org/officeDocument/2006/relationships/hyperlink" Target="https://fm.anstoss-juenger.de/index.php?menu=10" TargetMode="External"/><Relationship Id="rId15" Type="http://schemas.openxmlformats.org/officeDocument/2006/relationships/hyperlink" Target="https://fm.anstoss-juenger.de/index.php?menu=10" TargetMode="External"/><Relationship Id="rId10" Type="http://schemas.openxmlformats.org/officeDocument/2006/relationships/hyperlink" Target="https://fm.anstoss-juenger.de/index.php?menu=10" TargetMode="External"/><Relationship Id="rId19" Type="http://schemas.openxmlformats.org/officeDocument/2006/relationships/hyperlink" Target="https://fm.anstoss-juenger.de/index.php?menu=10" TargetMode="External"/><Relationship Id="rId4" Type="http://schemas.openxmlformats.org/officeDocument/2006/relationships/hyperlink" Target="https://fm.anstoss-juenger.de/index.php?menu=10" TargetMode="External"/><Relationship Id="rId9" Type="http://schemas.openxmlformats.org/officeDocument/2006/relationships/hyperlink" Target="https://fm.anstoss-juenger.de/index.php?menu=10" TargetMode="External"/><Relationship Id="rId14" Type="http://schemas.openxmlformats.org/officeDocument/2006/relationships/hyperlink" Target="https://fm.anstoss-juenger.de/index.php?menu=10" TargetMode="External"/><Relationship Id="rId22" Type="http://schemas.openxmlformats.org/officeDocument/2006/relationships/hyperlink" Target="https://fm.anstoss-juenger.de/index.php?menu=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2"/>
  <sheetViews>
    <sheetView tabSelected="1" workbookViewId="0">
      <selection activeCell="B4" sqref="B4"/>
    </sheetView>
  </sheetViews>
  <sheetFormatPr baseColWidth="10" defaultRowHeight="14.4"/>
  <cols>
    <col min="3" max="3" width="16.109375" bestFit="1" customWidth="1"/>
    <col min="5" max="5" width="16.109375" bestFit="1" customWidth="1"/>
  </cols>
  <sheetData>
    <row r="1" spans="1:22" ht="28.8">
      <c r="A1" s="1"/>
      <c r="B1" t="s">
        <v>22</v>
      </c>
      <c r="C1" t="s">
        <v>25</v>
      </c>
      <c r="D1" t="s">
        <v>26</v>
      </c>
      <c r="E1" t="s">
        <v>23</v>
      </c>
      <c r="F1" t="s">
        <v>24</v>
      </c>
      <c r="G1" s="1" t="s">
        <v>22</v>
      </c>
      <c r="H1" s="1" t="s">
        <v>25</v>
      </c>
      <c r="I1" s="1" t="s">
        <v>26</v>
      </c>
      <c r="J1" s="1" t="s">
        <v>27</v>
      </c>
      <c r="K1" s="1" t="s">
        <v>28</v>
      </c>
      <c r="L1" s="1"/>
      <c r="M1" s="1"/>
      <c r="N1" s="1"/>
      <c r="O1" s="1"/>
      <c r="P1" s="1"/>
      <c r="Q1" s="1"/>
      <c r="S1" s="1">
        <v>0</v>
      </c>
      <c r="T1" s="1">
        <v>0</v>
      </c>
      <c r="U1" s="1">
        <v>0</v>
      </c>
      <c r="V1" s="1">
        <v>0</v>
      </c>
    </row>
    <row r="2" spans="1:22" ht="28.8">
      <c r="A2" s="2" t="s">
        <v>0</v>
      </c>
      <c r="B2" s="1">
        <v>2</v>
      </c>
      <c r="C2">
        <v>0</v>
      </c>
      <c r="D2">
        <v>0</v>
      </c>
      <c r="E2" s="1">
        <v>12</v>
      </c>
      <c r="F2">
        <f>(18+304/336)</f>
        <v>18.904761904761905</v>
      </c>
      <c r="G2" s="1">
        <f>B2/(2*F2)</f>
        <v>5.2896725440806043E-2</v>
      </c>
      <c r="H2" s="1">
        <f>C2/(F2/2)</f>
        <v>0</v>
      </c>
      <c r="I2" s="1">
        <f>D2/(F2/3)</f>
        <v>0</v>
      </c>
      <c r="J2" s="1">
        <f>E2/(F2*5)</f>
        <v>0.12695214105793451</v>
      </c>
      <c r="K2" s="1">
        <f>IF(F2&lt;23,IF((G2+H2+I2+J2)&gt;0.2,0.2,G2+H2+I2+J2),0)</f>
        <v>0.17984886649874054</v>
      </c>
      <c r="L2" s="1"/>
      <c r="M2" s="1"/>
      <c r="N2" s="1"/>
      <c r="O2" s="1"/>
      <c r="P2" s="1"/>
      <c r="Q2" s="1"/>
      <c r="S2" s="1">
        <v>0</v>
      </c>
      <c r="T2" s="1">
        <v>0</v>
      </c>
      <c r="U2" s="1">
        <v>0</v>
      </c>
      <c r="V2" s="1">
        <v>0</v>
      </c>
    </row>
    <row r="3" spans="1:22" ht="28.8">
      <c r="A3" s="2" t="s">
        <v>1</v>
      </c>
      <c r="B3" s="1">
        <v>12</v>
      </c>
      <c r="C3">
        <v>0</v>
      </c>
      <c r="D3">
        <v>0</v>
      </c>
      <c r="E3" s="1">
        <v>3</v>
      </c>
      <c r="F3">
        <f>(17+138/336)</f>
        <v>17.410714285714285</v>
      </c>
      <c r="G3" s="1">
        <f t="shared" ref="G3:G31" si="0">B3/(2*F3)</f>
        <v>0.34461538461538466</v>
      </c>
      <c r="H3" s="1">
        <f t="shared" ref="H3:H31" si="1">C3/(F3/2)</f>
        <v>0</v>
      </c>
      <c r="I3" s="1">
        <f t="shared" ref="I3:I31" si="2">D3/(F3/3)</f>
        <v>0</v>
      </c>
      <c r="J3" s="1">
        <f t="shared" ref="J3:J31" si="3">E3/(F3*5)</f>
        <v>3.4461538461538467E-2</v>
      </c>
      <c r="K3" s="1">
        <f t="shared" ref="K3:K31" si="4">IF(F3&lt;23,IF((G3+H3+I3+J3)&gt;0.2,0.2,G3+H3+I3+J3),0)</f>
        <v>0.2</v>
      </c>
      <c r="L3" s="1"/>
      <c r="M3" s="1"/>
      <c r="N3" s="1"/>
      <c r="O3" s="1"/>
      <c r="P3" s="1"/>
      <c r="Q3" s="1"/>
      <c r="S3" s="1">
        <v>0</v>
      </c>
      <c r="T3" s="1">
        <v>0</v>
      </c>
      <c r="U3" s="1">
        <v>0</v>
      </c>
      <c r="V3" s="1">
        <v>0</v>
      </c>
    </row>
    <row r="4" spans="1:22">
      <c r="A4" s="2"/>
      <c r="B4" s="1"/>
      <c r="E4" s="1"/>
      <c r="G4" s="1"/>
      <c r="H4" s="1"/>
      <c r="I4" s="1"/>
      <c r="J4" s="1"/>
      <c r="K4" s="1">
        <f t="shared" si="4"/>
        <v>0</v>
      </c>
      <c r="L4" s="1"/>
      <c r="M4" s="1"/>
      <c r="N4" s="1"/>
      <c r="O4" s="1"/>
      <c r="P4" s="1"/>
      <c r="Q4" s="1"/>
      <c r="S4" s="1"/>
      <c r="T4" s="1"/>
      <c r="U4" s="1"/>
      <c r="V4" s="1"/>
    </row>
    <row r="5" spans="1:22" ht="28.8">
      <c r="A5" s="2" t="s">
        <v>2</v>
      </c>
      <c r="B5" s="1">
        <v>3</v>
      </c>
      <c r="C5">
        <v>0</v>
      </c>
      <c r="D5">
        <v>0</v>
      </c>
      <c r="E5" s="1">
        <v>12</v>
      </c>
      <c r="F5">
        <f>(30+255/336)</f>
        <v>30.758928571428573</v>
      </c>
      <c r="G5" s="1">
        <f t="shared" si="0"/>
        <v>4.8766328011611029E-2</v>
      </c>
      <c r="H5" s="1">
        <f t="shared" si="1"/>
        <v>0</v>
      </c>
      <c r="I5" s="1">
        <f t="shared" si="2"/>
        <v>0</v>
      </c>
      <c r="J5" s="1">
        <f t="shared" si="3"/>
        <v>7.8026124818577652E-2</v>
      </c>
      <c r="K5" s="1">
        <f t="shared" si="4"/>
        <v>0</v>
      </c>
      <c r="L5" s="1"/>
      <c r="M5" s="1"/>
      <c r="N5" s="1"/>
      <c r="O5" s="1"/>
      <c r="P5" s="1"/>
      <c r="Q5" s="1"/>
      <c r="S5" s="1">
        <v>0</v>
      </c>
      <c r="T5" s="1">
        <v>0</v>
      </c>
      <c r="U5" s="1">
        <v>0</v>
      </c>
      <c r="V5" s="1">
        <v>0</v>
      </c>
    </row>
    <row r="6" spans="1:22" ht="28.8">
      <c r="A6" s="2" t="s">
        <v>3</v>
      </c>
      <c r="B6" s="1">
        <v>12</v>
      </c>
      <c r="C6">
        <v>0</v>
      </c>
      <c r="D6">
        <v>0</v>
      </c>
      <c r="E6" s="1">
        <v>2</v>
      </c>
      <c r="F6">
        <f>(18+268/336)</f>
        <v>18.797619047619047</v>
      </c>
      <c r="G6" s="1">
        <f t="shared" si="0"/>
        <v>0.31918936035465484</v>
      </c>
      <c r="H6" s="1">
        <f t="shared" si="1"/>
        <v>0</v>
      </c>
      <c r="I6" s="1">
        <f t="shared" si="2"/>
        <v>0</v>
      </c>
      <c r="J6" s="1">
        <f t="shared" si="3"/>
        <v>2.1279290690310322E-2</v>
      </c>
      <c r="K6" s="1">
        <f t="shared" si="4"/>
        <v>0.2</v>
      </c>
      <c r="L6" s="1"/>
      <c r="M6" s="1"/>
      <c r="N6" s="1"/>
      <c r="O6" s="1"/>
      <c r="P6" s="1"/>
      <c r="Q6" s="1"/>
      <c r="S6" s="1">
        <v>0</v>
      </c>
      <c r="T6" s="1">
        <v>0</v>
      </c>
      <c r="U6" s="1">
        <v>0</v>
      </c>
      <c r="V6" s="1">
        <v>0</v>
      </c>
    </row>
    <row r="7" spans="1:22" ht="28.8">
      <c r="A7" s="2" t="s">
        <v>4</v>
      </c>
      <c r="B7" s="1">
        <v>9</v>
      </c>
      <c r="C7">
        <v>0</v>
      </c>
      <c r="D7">
        <v>0</v>
      </c>
      <c r="E7" s="1">
        <v>2</v>
      </c>
      <c r="F7">
        <f>(17+274/336)</f>
        <v>17.81547619047619</v>
      </c>
      <c r="G7" s="1">
        <f t="shared" si="0"/>
        <v>0.25258937520882058</v>
      </c>
      <c r="H7" s="1">
        <f t="shared" si="1"/>
        <v>0</v>
      </c>
      <c r="I7" s="1">
        <f t="shared" si="2"/>
        <v>0</v>
      </c>
      <c r="J7" s="1">
        <f t="shared" si="3"/>
        <v>2.2452388907450719E-2</v>
      </c>
      <c r="K7" s="1">
        <f t="shared" si="4"/>
        <v>0.2</v>
      </c>
      <c r="L7" s="1"/>
      <c r="M7" s="1"/>
      <c r="N7" s="1"/>
      <c r="O7" s="1"/>
      <c r="P7" s="1"/>
      <c r="Q7" s="1"/>
      <c r="S7" s="1">
        <v>0</v>
      </c>
      <c r="T7" s="1">
        <v>2</v>
      </c>
      <c r="U7" s="1">
        <v>0</v>
      </c>
      <c r="V7" s="1">
        <v>0</v>
      </c>
    </row>
    <row r="8" spans="1:22" ht="28.8">
      <c r="A8" s="2" t="s">
        <v>5</v>
      </c>
      <c r="B8" s="1">
        <v>5</v>
      </c>
      <c r="C8">
        <v>0</v>
      </c>
      <c r="D8">
        <v>0</v>
      </c>
      <c r="E8" s="1">
        <v>12</v>
      </c>
      <c r="F8">
        <f>(18+124/336)</f>
        <v>18.36904761904762</v>
      </c>
      <c r="G8" s="1">
        <f t="shared" si="0"/>
        <v>0.13609850939727802</v>
      </c>
      <c r="H8" s="1">
        <f t="shared" si="1"/>
        <v>0</v>
      </c>
      <c r="I8" s="1">
        <f t="shared" si="2"/>
        <v>0</v>
      </c>
      <c r="J8" s="1">
        <f t="shared" si="3"/>
        <v>0.13065456902138689</v>
      </c>
      <c r="K8" s="1">
        <f t="shared" si="4"/>
        <v>0.2</v>
      </c>
      <c r="L8" s="1"/>
      <c r="M8" s="1"/>
      <c r="N8" s="1"/>
      <c r="O8" s="1"/>
      <c r="P8" s="1"/>
      <c r="Q8" s="1"/>
      <c r="S8" s="1">
        <v>0</v>
      </c>
      <c r="T8" s="1">
        <v>0</v>
      </c>
      <c r="U8" s="1">
        <v>0</v>
      </c>
      <c r="V8" s="1">
        <v>0</v>
      </c>
    </row>
    <row r="9" spans="1:22">
      <c r="A9" s="2"/>
      <c r="B9" s="1"/>
      <c r="E9" s="1"/>
      <c r="G9" s="1"/>
      <c r="H9" s="1"/>
      <c r="I9" s="1"/>
      <c r="J9" s="1"/>
      <c r="K9" s="1">
        <f t="shared" si="4"/>
        <v>0</v>
      </c>
      <c r="L9" s="1"/>
      <c r="M9" s="1"/>
      <c r="N9" s="1"/>
      <c r="O9" s="1"/>
      <c r="P9" s="1"/>
      <c r="Q9" s="1"/>
      <c r="S9" s="1"/>
      <c r="T9" s="1"/>
      <c r="U9" s="1"/>
      <c r="V9" s="1"/>
    </row>
    <row r="10" spans="1:22" ht="28.8">
      <c r="A10" s="2" t="s">
        <v>6</v>
      </c>
      <c r="B10" s="1">
        <v>5</v>
      </c>
      <c r="C10">
        <v>0</v>
      </c>
      <c r="D10">
        <v>0</v>
      </c>
      <c r="E10" s="1">
        <v>12</v>
      </c>
      <c r="F10">
        <f>(19+82/336)</f>
        <v>19.24404761904762</v>
      </c>
      <c r="G10" s="1">
        <f t="shared" si="0"/>
        <v>0.12991030003093101</v>
      </c>
      <c r="H10" s="1">
        <f t="shared" si="1"/>
        <v>0</v>
      </c>
      <c r="I10" s="1">
        <f t="shared" si="2"/>
        <v>0</v>
      </c>
      <c r="J10" s="1">
        <f t="shared" si="3"/>
        <v>0.12471388802969377</v>
      </c>
      <c r="K10" s="1">
        <f t="shared" si="4"/>
        <v>0.2</v>
      </c>
      <c r="L10" s="1"/>
      <c r="M10" s="1"/>
      <c r="N10" s="1"/>
      <c r="O10" s="1"/>
      <c r="P10" s="1"/>
      <c r="Q10" s="1"/>
      <c r="S10" s="1">
        <v>0</v>
      </c>
      <c r="T10" s="1">
        <v>0</v>
      </c>
      <c r="U10" s="1">
        <v>0</v>
      </c>
      <c r="V10" s="1">
        <v>0</v>
      </c>
    </row>
    <row r="11" spans="1:22" ht="28.8">
      <c r="A11" s="2" t="s">
        <v>7</v>
      </c>
      <c r="B11" s="1">
        <v>9</v>
      </c>
      <c r="C11">
        <v>0</v>
      </c>
      <c r="D11">
        <v>0</v>
      </c>
      <c r="E11" s="1">
        <v>2</v>
      </c>
      <c r="F11">
        <f>(18+207/336)</f>
        <v>18.616071428571427</v>
      </c>
      <c r="G11" s="1">
        <f t="shared" si="0"/>
        <v>0.24172661870503598</v>
      </c>
      <c r="H11" s="1">
        <f t="shared" si="1"/>
        <v>0</v>
      </c>
      <c r="I11" s="1">
        <f t="shared" si="2"/>
        <v>0</v>
      </c>
      <c r="J11" s="1">
        <f t="shared" si="3"/>
        <v>2.1486810551558756E-2</v>
      </c>
      <c r="K11" s="1">
        <f t="shared" si="4"/>
        <v>0.2</v>
      </c>
      <c r="L11" s="1"/>
      <c r="M11" s="1"/>
      <c r="N11" s="1"/>
      <c r="O11" s="1"/>
      <c r="P11" s="1"/>
      <c r="Q11" s="1"/>
      <c r="S11" s="1">
        <v>0</v>
      </c>
      <c r="T11" s="1">
        <v>0</v>
      </c>
      <c r="U11" s="1">
        <v>0</v>
      </c>
      <c r="V11" s="1">
        <v>0</v>
      </c>
    </row>
    <row r="12" spans="1:22">
      <c r="A12" s="2"/>
      <c r="B12" s="1"/>
      <c r="E12" s="1"/>
      <c r="G12" s="1"/>
      <c r="H12" s="1"/>
      <c r="I12" s="1"/>
      <c r="J12" s="1"/>
      <c r="K12" s="1">
        <f t="shared" si="4"/>
        <v>0</v>
      </c>
      <c r="L12" s="1"/>
      <c r="M12" s="1"/>
      <c r="N12" s="1"/>
      <c r="O12" s="1"/>
      <c r="P12" s="1"/>
      <c r="Q12" s="1"/>
      <c r="S12" s="1"/>
      <c r="T12" s="1"/>
      <c r="U12" s="1"/>
      <c r="V12" s="1"/>
    </row>
    <row r="13" spans="1:22" ht="28.8">
      <c r="A13" s="2" t="s">
        <v>8</v>
      </c>
      <c r="B13" s="1">
        <v>4</v>
      </c>
      <c r="C13">
        <v>0</v>
      </c>
      <c r="D13">
        <v>0</v>
      </c>
      <c r="E13" s="1">
        <v>8</v>
      </c>
      <c r="F13">
        <f>(19+16/336)</f>
        <v>19.047619047619047</v>
      </c>
      <c r="G13" s="1">
        <f t="shared" si="0"/>
        <v>0.105</v>
      </c>
      <c r="H13" s="1">
        <f t="shared" si="1"/>
        <v>0</v>
      </c>
      <c r="I13" s="1">
        <f t="shared" si="2"/>
        <v>0</v>
      </c>
      <c r="J13" s="1">
        <f t="shared" si="3"/>
        <v>8.3999999999999991E-2</v>
      </c>
      <c r="K13" s="1">
        <f t="shared" si="4"/>
        <v>0.189</v>
      </c>
      <c r="L13" s="1"/>
      <c r="M13" s="1"/>
      <c r="N13" s="1"/>
      <c r="O13" s="1"/>
      <c r="P13" s="1"/>
      <c r="Q13" s="1"/>
      <c r="S13" s="1">
        <v>0</v>
      </c>
      <c r="T13" s="1">
        <v>0</v>
      </c>
      <c r="U13" s="1">
        <v>0</v>
      </c>
      <c r="V13" s="1">
        <v>0</v>
      </c>
    </row>
    <row r="14" spans="1:22">
      <c r="A14" s="2"/>
      <c r="B14" s="1"/>
      <c r="E14" s="1"/>
      <c r="G14" s="1"/>
      <c r="H14" s="1"/>
      <c r="I14" s="1"/>
      <c r="J14" s="1"/>
      <c r="K14" s="1">
        <f t="shared" si="4"/>
        <v>0</v>
      </c>
      <c r="L14" s="1"/>
      <c r="M14" s="1"/>
      <c r="N14" s="1"/>
      <c r="O14" s="1"/>
      <c r="P14" s="1"/>
      <c r="Q14" s="1"/>
      <c r="S14" s="1"/>
      <c r="T14" s="1"/>
      <c r="U14" s="1"/>
      <c r="V14" s="1"/>
    </row>
    <row r="15" spans="1:22" ht="28.8">
      <c r="A15" s="2" t="s">
        <v>9</v>
      </c>
      <c r="B15" s="1">
        <v>10</v>
      </c>
      <c r="C15">
        <v>0</v>
      </c>
      <c r="D15">
        <v>0</v>
      </c>
      <c r="E15" s="1">
        <v>6</v>
      </c>
      <c r="F15">
        <f>(28+247/336)</f>
        <v>28.735119047619047</v>
      </c>
      <c r="G15" s="1">
        <f t="shared" si="0"/>
        <v>0.17400310719834283</v>
      </c>
      <c r="H15" s="1">
        <f t="shared" si="1"/>
        <v>0</v>
      </c>
      <c r="I15" s="1">
        <f t="shared" si="2"/>
        <v>0</v>
      </c>
      <c r="J15" s="1">
        <f t="shared" si="3"/>
        <v>4.1760745727602279E-2</v>
      </c>
      <c r="K15" s="1">
        <f t="shared" si="4"/>
        <v>0</v>
      </c>
      <c r="L15" s="1"/>
      <c r="M15" s="1"/>
      <c r="N15" s="1"/>
      <c r="O15" s="1"/>
      <c r="P15" s="1"/>
      <c r="Q15" s="1"/>
      <c r="S15" s="1">
        <v>0</v>
      </c>
      <c r="T15" s="1">
        <v>0</v>
      </c>
      <c r="U15" s="1">
        <v>0</v>
      </c>
      <c r="V15" s="1">
        <v>0</v>
      </c>
    </row>
    <row r="16" spans="1:22" ht="28.8">
      <c r="A16" s="2" t="s">
        <v>10</v>
      </c>
      <c r="B16" s="1">
        <v>9</v>
      </c>
      <c r="C16">
        <v>0</v>
      </c>
      <c r="D16">
        <v>0</v>
      </c>
      <c r="E16" s="1">
        <v>5</v>
      </c>
      <c r="F16">
        <f>(18+128/336)</f>
        <v>18.38095238095238</v>
      </c>
      <c r="G16" s="1">
        <f t="shared" si="0"/>
        <v>0.24481865284974094</v>
      </c>
      <c r="H16" s="1">
        <f t="shared" si="1"/>
        <v>0</v>
      </c>
      <c r="I16" s="1">
        <f t="shared" si="2"/>
        <v>0</v>
      </c>
      <c r="J16" s="1">
        <f t="shared" si="3"/>
        <v>5.4404145077720213E-2</v>
      </c>
      <c r="K16" s="1">
        <f t="shared" si="4"/>
        <v>0.2</v>
      </c>
      <c r="L16" s="1"/>
      <c r="M16" s="1"/>
      <c r="N16" s="1"/>
      <c r="O16" s="1"/>
      <c r="P16" s="1"/>
      <c r="Q16" s="1"/>
      <c r="S16" s="1">
        <v>0</v>
      </c>
      <c r="T16" s="1">
        <v>1</v>
      </c>
      <c r="U16" s="1">
        <v>0</v>
      </c>
      <c r="V16" s="1">
        <v>0</v>
      </c>
    </row>
    <row r="17" spans="1:22" ht="28.8">
      <c r="A17" s="2" t="s">
        <v>11</v>
      </c>
      <c r="B17" s="1">
        <v>5</v>
      </c>
      <c r="C17">
        <v>0</v>
      </c>
      <c r="D17">
        <v>0</v>
      </c>
      <c r="E17" s="1">
        <v>10</v>
      </c>
      <c r="F17">
        <f>(18+113/336)</f>
        <v>18.336309523809526</v>
      </c>
      <c r="G17" s="1">
        <f t="shared" si="0"/>
        <v>0.13634150300275927</v>
      </c>
      <c r="H17" s="1">
        <f t="shared" si="1"/>
        <v>0</v>
      </c>
      <c r="I17" s="1">
        <f t="shared" si="2"/>
        <v>0</v>
      </c>
      <c r="J17" s="1">
        <f t="shared" si="3"/>
        <v>0.10907320240220743</v>
      </c>
      <c r="K17" s="1">
        <f t="shared" si="4"/>
        <v>0.2</v>
      </c>
      <c r="L17" s="1"/>
      <c r="M17" s="1"/>
      <c r="N17" s="1"/>
      <c r="O17" s="1"/>
      <c r="P17" s="1"/>
      <c r="Q17" s="1"/>
      <c r="S17" s="1">
        <v>0</v>
      </c>
      <c r="T17" s="1">
        <v>0</v>
      </c>
      <c r="U17" s="1">
        <v>0</v>
      </c>
      <c r="V17" s="1">
        <v>0</v>
      </c>
    </row>
    <row r="18" spans="1:22">
      <c r="A18" s="2"/>
      <c r="B18" s="1"/>
      <c r="E18" s="1"/>
      <c r="G18" s="1"/>
      <c r="H18" s="1"/>
      <c r="I18" s="1"/>
      <c r="J18" s="1"/>
      <c r="K18" s="1">
        <f t="shared" si="4"/>
        <v>0</v>
      </c>
      <c r="L18" s="1"/>
      <c r="M18" s="1"/>
      <c r="N18" s="1"/>
      <c r="O18" s="1"/>
      <c r="P18" s="1"/>
      <c r="Q18" s="1"/>
      <c r="S18" s="1"/>
      <c r="T18" s="1"/>
      <c r="U18" s="1"/>
      <c r="V18" s="1"/>
    </row>
    <row r="19" spans="1:22">
      <c r="A19" s="2" t="s">
        <v>12</v>
      </c>
      <c r="B19" s="1">
        <v>11</v>
      </c>
      <c r="C19">
        <v>0</v>
      </c>
      <c r="D19">
        <v>0</v>
      </c>
      <c r="E19" s="1">
        <v>0</v>
      </c>
      <c r="F19">
        <f>(18+79/336)</f>
        <v>18.235119047619047</v>
      </c>
      <c r="G19" s="1">
        <f t="shared" si="0"/>
        <v>0.30161579892280072</v>
      </c>
      <c r="H19" s="1">
        <f t="shared" si="1"/>
        <v>0</v>
      </c>
      <c r="I19" s="1">
        <f t="shared" si="2"/>
        <v>0</v>
      </c>
      <c r="J19" s="1">
        <f t="shared" si="3"/>
        <v>0</v>
      </c>
      <c r="K19" s="1">
        <f t="shared" si="4"/>
        <v>0.2</v>
      </c>
      <c r="L19" s="1"/>
      <c r="M19" s="1"/>
      <c r="N19" s="1"/>
      <c r="O19" s="1"/>
      <c r="P19" s="1"/>
      <c r="Q19" s="1"/>
      <c r="S19" s="1">
        <v>1</v>
      </c>
      <c r="T19" s="1">
        <v>1</v>
      </c>
      <c r="U19" s="1">
        <v>0</v>
      </c>
      <c r="V19" s="1">
        <v>0</v>
      </c>
    </row>
    <row r="20" spans="1:22" ht="28.8">
      <c r="A20" s="2" t="s">
        <v>13</v>
      </c>
      <c r="B20" s="1">
        <v>3</v>
      </c>
      <c r="C20">
        <v>0</v>
      </c>
      <c r="D20">
        <v>0</v>
      </c>
      <c r="E20" s="1">
        <v>14</v>
      </c>
      <c r="F20">
        <f>18+326/336</f>
        <v>18.970238095238095</v>
      </c>
      <c r="G20" s="1">
        <f t="shared" si="0"/>
        <v>7.9071226859115162E-2</v>
      </c>
      <c r="H20" s="1">
        <f t="shared" si="1"/>
        <v>0</v>
      </c>
      <c r="I20" s="1">
        <f t="shared" si="2"/>
        <v>0</v>
      </c>
      <c r="J20" s="1">
        <f t="shared" si="3"/>
        <v>0.14759962347034827</v>
      </c>
      <c r="K20" s="1">
        <f t="shared" si="4"/>
        <v>0.2</v>
      </c>
      <c r="L20" s="1"/>
      <c r="M20" s="1"/>
      <c r="N20" s="1"/>
      <c r="O20" s="1"/>
      <c r="P20" s="1"/>
      <c r="Q20" s="1"/>
      <c r="S20" s="1">
        <v>2</v>
      </c>
      <c r="T20" s="1">
        <v>0</v>
      </c>
      <c r="U20" s="1">
        <v>0</v>
      </c>
      <c r="V20" s="1">
        <v>0</v>
      </c>
    </row>
    <row r="21" spans="1:22" ht="28.8">
      <c r="A21" s="2" t="s">
        <v>14</v>
      </c>
      <c r="B21" s="1">
        <v>5</v>
      </c>
      <c r="C21">
        <v>0</v>
      </c>
      <c r="D21">
        <v>0</v>
      </c>
      <c r="E21" s="1">
        <v>11</v>
      </c>
      <c r="F21">
        <f>19+76/336</f>
        <v>19.226190476190474</v>
      </c>
      <c r="G21" s="1">
        <f t="shared" si="0"/>
        <v>0.13003095975232198</v>
      </c>
      <c r="H21" s="1">
        <f t="shared" si="1"/>
        <v>0</v>
      </c>
      <c r="I21" s="1">
        <f t="shared" si="2"/>
        <v>0</v>
      </c>
      <c r="J21" s="1">
        <f t="shared" si="3"/>
        <v>0.11442724458204334</v>
      </c>
      <c r="K21" s="1">
        <f t="shared" si="4"/>
        <v>0.2</v>
      </c>
      <c r="L21" s="1"/>
      <c r="M21" s="1"/>
      <c r="N21" s="1"/>
      <c r="O21" s="1"/>
      <c r="P21" s="1"/>
      <c r="Q21" s="1"/>
      <c r="S21" s="1">
        <v>0</v>
      </c>
      <c r="T21" s="1">
        <v>1</v>
      </c>
      <c r="U21" s="1">
        <v>0</v>
      </c>
      <c r="V21" s="1">
        <v>0</v>
      </c>
    </row>
    <row r="22" spans="1:22">
      <c r="A22" s="2" t="s">
        <v>15</v>
      </c>
      <c r="B22" s="1">
        <v>9</v>
      </c>
      <c r="C22">
        <v>0</v>
      </c>
      <c r="D22">
        <v>0</v>
      </c>
      <c r="E22" s="1">
        <v>3</v>
      </c>
      <c r="F22">
        <f>19+31/336</f>
        <v>19.092261904761905</v>
      </c>
      <c r="G22" s="1">
        <f t="shared" si="0"/>
        <v>0.23569758378799688</v>
      </c>
      <c r="H22" s="1">
        <f t="shared" si="1"/>
        <v>0</v>
      </c>
      <c r="I22" s="1">
        <f t="shared" si="2"/>
        <v>0</v>
      </c>
      <c r="J22" s="1">
        <f t="shared" si="3"/>
        <v>3.1426344505066255E-2</v>
      </c>
      <c r="K22" s="1">
        <f t="shared" si="4"/>
        <v>0.2</v>
      </c>
      <c r="L22" s="1"/>
      <c r="M22" s="1"/>
      <c r="N22" s="1"/>
      <c r="O22" s="1"/>
      <c r="P22" s="1"/>
      <c r="Q22" s="1"/>
      <c r="S22" s="1">
        <v>0</v>
      </c>
      <c r="T22" s="1">
        <v>0</v>
      </c>
      <c r="U22" s="1">
        <v>0</v>
      </c>
      <c r="V22" s="1">
        <v>0</v>
      </c>
    </row>
    <row r="23" spans="1:22">
      <c r="A23" s="2"/>
      <c r="B23" s="1"/>
      <c r="E23" s="1"/>
      <c r="G23" s="1"/>
      <c r="H23" s="1"/>
      <c r="I23" s="1"/>
      <c r="J23" s="1"/>
      <c r="K23" s="1">
        <f t="shared" si="4"/>
        <v>0</v>
      </c>
      <c r="L23" s="1"/>
      <c r="M23" s="1"/>
      <c r="N23" s="1"/>
      <c r="O23" s="1"/>
      <c r="P23" s="1"/>
      <c r="Q23" s="1"/>
      <c r="S23" s="1"/>
      <c r="T23" s="1"/>
      <c r="U23" s="1"/>
      <c r="V23" s="1"/>
    </row>
    <row r="24" spans="1:22">
      <c r="A24" s="2" t="s">
        <v>16</v>
      </c>
      <c r="B24" s="1">
        <v>4</v>
      </c>
      <c r="C24">
        <v>0</v>
      </c>
      <c r="D24">
        <v>0</v>
      </c>
      <c r="E24" s="1">
        <v>12</v>
      </c>
      <c r="F24">
        <f>18+228/336</f>
        <v>18.678571428571427</v>
      </c>
      <c r="G24" s="1">
        <f t="shared" si="0"/>
        <v>0.10707456978967496</v>
      </c>
      <c r="H24" s="1">
        <f t="shared" si="1"/>
        <v>0</v>
      </c>
      <c r="I24" s="1">
        <f t="shared" si="2"/>
        <v>0</v>
      </c>
      <c r="J24" s="1">
        <f t="shared" si="3"/>
        <v>0.12848948374760996</v>
      </c>
      <c r="K24" s="1">
        <f t="shared" si="4"/>
        <v>0.2</v>
      </c>
      <c r="L24" s="1"/>
      <c r="M24" s="1"/>
      <c r="N24" s="1"/>
      <c r="O24" s="1"/>
      <c r="P24" s="1"/>
      <c r="Q24" s="1"/>
      <c r="S24" s="1">
        <v>0</v>
      </c>
      <c r="T24" s="1">
        <v>0</v>
      </c>
      <c r="U24" s="1">
        <v>0</v>
      </c>
      <c r="V24" s="1">
        <v>0</v>
      </c>
    </row>
    <row r="25" spans="1:22" ht="28.8">
      <c r="A25" s="2" t="s">
        <v>17</v>
      </c>
      <c r="B25" s="1">
        <v>10</v>
      </c>
      <c r="C25">
        <v>0</v>
      </c>
      <c r="D25">
        <v>0</v>
      </c>
      <c r="E25" s="1">
        <v>2</v>
      </c>
      <c r="F25">
        <f>19+137/336</f>
        <v>19.407738095238095</v>
      </c>
      <c r="G25" s="1">
        <f t="shared" si="0"/>
        <v>0.25762919797577061</v>
      </c>
      <c r="H25" s="1">
        <f t="shared" si="1"/>
        <v>0</v>
      </c>
      <c r="I25" s="1">
        <f t="shared" si="2"/>
        <v>0</v>
      </c>
      <c r="J25" s="1">
        <f t="shared" si="3"/>
        <v>2.0610335838061645E-2</v>
      </c>
      <c r="K25" s="1">
        <f t="shared" si="4"/>
        <v>0.2</v>
      </c>
      <c r="L25" s="1"/>
      <c r="M25" s="1"/>
      <c r="N25" s="1"/>
      <c r="O25" s="1"/>
      <c r="P25" s="1"/>
      <c r="Q25" s="1"/>
      <c r="S25" s="1">
        <v>3</v>
      </c>
      <c r="T25" s="1">
        <v>0</v>
      </c>
      <c r="U25" s="1">
        <v>0</v>
      </c>
      <c r="V25" s="1">
        <v>0</v>
      </c>
    </row>
    <row r="26" spans="1:22" ht="28.8">
      <c r="A26" s="2" t="s">
        <v>18</v>
      </c>
      <c r="B26" s="1">
        <v>7</v>
      </c>
      <c r="C26">
        <v>0</v>
      </c>
      <c r="D26">
        <v>0</v>
      </c>
      <c r="E26" s="1">
        <v>5</v>
      </c>
      <c r="F26">
        <f>18+69/336</f>
        <v>18.205357142857142</v>
      </c>
      <c r="G26" s="1">
        <f t="shared" si="0"/>
        <v>0.19225110348209906</v>
      </c>
      <c r="H26" s="1">
        <f t="shared" si="1"/>
        <v>0</v>
      </c>
      <c r="I26" s="1">
        <f t="shared" si="2"/>
        <v>0</v>
      </c>
      <c r="J26" s="1">
        <f t="shared" si="3"/>
        <v>5.4928886709171169E-2</v>
      </c>
      <c r="K26" s="1">
        <f t="shared" si="4"/>
        <v>0.2</v>
      </c>
      <c r="L26" s="1"/>
      <c r="M26" s="1"/>
      <c r="N26" s="1"/>
      <c r="O26" s="1"/>
      <c r="P26" s="1"/>
      <c r="Q26" s="1"/>
      <c r="S26" s="1">
        <v>0</v>
      </c>
      <c r="T26" s="1">
        <v>0</v>
      </c>
      <c r="U26" s="1">
        <v>0</v>
      </c>
      <c r="V26" s="1">
        <v>0</v>
      </c>
    </row>
    <row r="27" spans="1:22">
      <c r="A27" s="2"/>
      <c r="B27" s="1"/>
      <c r="E27" s="1"/>
      <c r="G27" s="1"/>
      <c r="H27" s="1"/>
      <c r="I27" s="1"/>
      <c r="J27" s="1"/>
      <c r="K27" s="1">
        <f t="shared" si="4"/>
        <v>0</v>
      </c>
      <c r="L27" s="1"/>
      <c r="M27" s="1"/>
      <c r="N27" s="1"/>
      <c r="O27" s="1"/>
      <c r="P27" s="1"/>
      <c r="Q27" s="1"/>
      <c r="S27" s="1"/>
      <c r="T27" s="1"/>
      <c r="U27" s="1"/>
      <c r="V27" s="1"/>
    </row>
    <row r="28" spans="1:22" ht="28.8">
      <c r="A28" s="2" t="s">
        <v>19</v>
      </c>
      <c r="B28" s="1">
        <v>7</v>
      </c>
      <c r="C28">
        <v>0</v>
      </c>
      <c r="D28">
        <v>0</v>
      </c>
      <c r="E28" s="1">
        <v>9</v>
      </c>
      <c r="F28">
        <f>17+299/336</f>
        <v>17.889880952380953</v>
      </c>
      <c r="G28" s="1">
        <f t="shared" si="0"/>
        <v>0.19564132423889535</v>
      </c>
      <c r="H28" s="1">
        <f t="shared" si="1"/>
        <v>0</v>
      </c>
      <c r="I28" s="1">
        <f t="shared" si="2"/>
        <v>0</v>
      </c>
      <c r="J28" s="1">
        <f t="shared" si="3"/>
        <v>0.10061553818000334</v>
      </c>
      <c r="K28" s="1">
        <f t="shared" si="4"/>
        <v>0.2</v>
      </c>
      <c r="L28" s="1"/>
      <c r="M28" s="1"/>
      <c r="N28" s="1"/>
      <c r="O28" s="1"/>
      <c r="P28" s="1"/>
      <c r="Q28" s="1"/>
      <c r="S28" s="1">
        <v>0</v>
      </c>
      <c r="T28" s="1">
        <v>0</v>
      </c>
      <c r="U28" s="1">
        <v>0</v>
      </c>
      <c r="V28" s="1">
        <v>0</v>
      </c>
    </row>
    <row r="29" spans="1:22">
      <c r="A29" s="2"/>
      <c r="B29" s="1"/>
      <c r="E29" s="1"/>
      <c r="G29" s="1"/>
      <c r="H29" s="1"/>
      <c r="I29" s="1"/>
      <c r="J29" s="1"/>
      <c r="K29" s="1">
        <f t="shared" si="4"/>
        <v>0</v>
      </c>
      <c r="L29" s="1"/>
      <c r="M29" s="1"/>
      <c r="N29" s="1"/>
      <c r="O29" s="1"/>
      <c r="P29" s="1"/>
      <c r="Q29" s="1"/>
      <c r="S29" s="1"/>
      <c r="T29" s="1"/>
      <c r="U29" s="1"/>
      <c r="V29" s="1"/>
    </row>
    <row r="30" spans="1:22" ht="28.8">
      <c r="A30" s="2" t="s">
        <v>20</v>
      </c>
      <c r="B30" s="1">
        <v>5</v>
      </c>
      <c r="C30">
        <v>0</v>
      </c>
      <c r="D30">
        <v>0</v>
      </c>
      <c r="E30" s="1">
        <v>11</v>
      </c>
      <c r="F30">
        <f>18+204/336</f>
        <v>18.607142857142858</v>
      </c>
      <c r="G30" s="1">
        <f t="shared" si="0"/>
        <v>0.1343570057581574</v>
      </c>
      <c r="H30" s="1">
        <f t="shared" si="1"/>
        <v>0</v>
      </c>
      <c r="I30" s="1">
        <f t="shared" si="2"/>
        <v>0</v>
      </c>
      <c r="J30" s="1">
        <f t="shared" si="3"/>
        <v>0.1182341650671785</v>
      </c>
      <c r="K30" s="1">
        <f t="shared" si="4"/>
        <v>0.2</v>
      </c>
      <c r="L30" s="1"/>
      <c r="M30" s="1"/>
      <c r="N30" s="1"/>
      <c r="O30" s="1"/>
      <c r="P30" s="1"/>
      <c r="Q30" s="1"/>
      <c r="S30" s="1">
        <v>1</v>
      </c>
      <c r="T30" s="1">
        <v>0</v>
      </c>
      <c r="U30" s="1">
        <v>0</v>
      </c>
      <c r="V30" s="1">
        <v>0</v>
      </c>
    </row>
    <row r="31" spans="1:22" ht="28.8">
      <c r="A31" s="2" t="s">
        <v>21</v>
      </c>
      <c r="B31" s="1">
        <v>11</v>
      </c>
      <c r="C31">
        <v>0</v>
      </c>
      <c r="D31">
        <v>0</v>
      </c>
      <c r="E31" s="1">
        <v>3</v>
      </c>
      <c r="F31">
        <f>18+99/336</f>
        <v>18.294642857142858</v>
      </c>
      <c r="G31" s="1">
        <f t="shared" si="0"/>
        <v>0.30063445583211323</v>
      </c>
      <c r="H31" s="1">
        <f t="shared" si="1"/>
        <v>0</v>
      </c>
      <c r="I31" s="1">
        <f t="shared" si="2"/>
        <v>0</v>
      </c>
      <c r="J31" s="1">
        <f t="shared" si="3"/>
        <v>3.2796486090775984E-2</v>
      </c>
      <c r="K31" s="1">
        <f t="shared" si="4"/>
        <v>0.2</v>
      </c>
      <c r="L31" s="1"/>
      <c r="M31" s="1"/>
      <c r="N31" s="1"/>
      <c r="O31" s="1"/>
      <c r="P31" s="1"/>
      <c r="Q31" s="1"/>
      <c r="S31" s="1">
        <v>0</v>
      </c>
      <c r="T31" s="1">
        <v>0</v>
      </c>
      <c r="U31" s="1">
        <v>0</v>
      </c>
      <c r="V31" s="1">
        <v>0</v>
      </c>
    </row>
    <row r="32" spans="1:22">
      <c r="A32" s="2"/>
      <c r="B32" s="1"/>
      <c r="E32" s="1"/>
    </row>
  </sheetData>
  <hyperlinks>
    <hyperlink ref="A2" r:id="rId1" display="https://fm.anstoss-juenger.de/index.php?menu=10"/>
    <hyperlink ref="A3" r:id="rId2" display="https://fm.anstoss-juenger.de/index.php?menu=10"/>
    <hyperlink ref="A5" r:id="rId3" display="https://fm.anstoss-juenger.de/index.php?menu=10"/>
    <hyperlink ref="A6" r:id="rId4" display="https://fm.anstoss-juenger.de/index.php?menu=10"/>
    <hyperlink ref="A7" r:id="rId5" display="https://fm.anstoss-juenger.de/index.php?menu=10"/>
    <hyperlink ref="A8" r:id="rId6" display="https://fm.anstoss-juenger.de/index.php?menu=10"/>
    <hyperlink ref="A10" r:id="rId7" display="https://fm.anstoss-juenger.de/index.php?menu=10"/>
    <hyperlink ref="A11" r:id="rId8" display="https://fm.anstoss-juenger.de/index.php?menu=10"/>
    <hyperlink ref="A13" r:id="rId9" display="https://fm.anstoss-juenger.de/index.php?menu=10"/>
    <hyperlink ref="A15" r:id="rId10" display="https://fm.anstoss-juenger.de/index.php?menu=10"/>
    <hyperlink ref="A16" r:id="rId11" display="https://fm.anstoss-juenger.de/index.php?menu=10"/>
    <hyperlink ref="A17" r:id="rId12" display="https://fm.anstoss-juenger.de/index.php?menu=10"/>
    <hyperlink ref="A19" r:id="rId13" display="https://fm.anstoss-juenger.de/index.php?menu=10"/>
    <hyperlink ref="A20" r:id="rId14" display="https://fm.anstoss-juenger.de/index.php?menu=10"/>
    <hyperlink ref="A21" r:id="rId15" display="https://fm.anstoss-juenger.de/index.php?menu=10"/>
    <hyperlink ref="A22" r:id="rId16" display="https://fm.anstoss-juenger.de/index.php?menu=10"/>
    <hyperlink ref="A24" r:id="rId17" display="https://fm.anstoss-juenger.de/index.php?menu=10"/>
    <hyperlink ref="A25" r:id="rId18" display="https://fm.anstoss-juenger.de/index.php?menu=10"/>
    <hyperlink ref="A26" r:id="rId19" display="https://fm.anstoss-juenger.de/index.php?menu=10"/>
    <hyperlink ref="A28" r:id="rId20" display="https://fm.anstoss-juenger.de/index.php?menu=10"/>
    <hyperlink ref="A30" r:id="rId21" display="https://fm.anstoss-juenger.de/index.php?menu=10"/>
    <hyperlink ref="A31" r:id="rId22" display="https://fm.anstoss-juenger.de/index.php?menu=10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Frederik R</dc:creator>
  <cp:lastModifiedBy>Frederik R</cp:lastModifiedBy>
  <dcterms:created xsi:type="dcterms:W3CDTF">2020-03-29T18:45:39Z</dcterms:created>
  <dcterms:modified xsi:type="dcterms:W3CDTF">2020-04-04T16:45:04Z</dcterms:modified>
</cp:coreProperties>
</file>