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ctual Level Calculation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<sst xmlns="http://schemas.openxmlformats.org/spreadsheetml/2006/main" count="99" uniqueCount="79">
  <si>
    <t xml:space="preserve">The most important thing in a nutshell: The higher the number in the table below, the better the skill in the respective position in terms of Actual Level calculation.</t>
  </si>
  <si>
    <t xml:space="preserve">ENTER NUMBER OF SKILLS YOURSELF TO CALCULATE ACTUAL LEVEL</t>
  </si>
  <si>
    <t xml:space="preserve">Value per + for „Number of skills“ in column R (Acceleration + has a value of 0,75 for a sweeper. Acceleration ++ therefore 1,5) </t>
  </si>
  <si>
    <t xml:space="preserve">(Description of "Number of Skills": see below)</t>
  </si>
  <si>
    <t xml:space="preserve">Examples:</t>
  </si>
  <si>
    <t xml:space="preserve">Skill</t>
  </si>
  <si>
    <t xml:space="preserve">SW</t>
  </si>
  <si>
    <t xml:space="preserve">CD</t>
  </si>
  <si>
    <t xml:space="preserve">LWB/RWG</t>
  </si>
  <si>
    <t xml:space="preserve">DM</t>
  </si>
  <si>
    <t xml:space="preserve">CM</t>
  </si>
  <si>
    <t xml:space="preserve">AM</t>
  </si>
  <si>
    <t xml:space="preserve">LM/RM</t>
  </si>
  <si>
    <t xml:space="preserve">LA/RA</t>
  </si>
  <si>
    <t xml:space="preserve">DF</t>
  </si>
  <si>
    <t xml:space="preserve">ST</t>
  </si>
  <si>
    <t xml:space="preserve">GK</t>
  </si>
  <si>
    <t xml:space="preserve">Level</t>
  </si>
  <si>
    <t xml:space="preserve">Expcted</t>
  </si>
  <si>
    <t xml:space="preserve">Level per</t>
  </si>
  <si>
    <t xml:space="preserve">NUMBER OF</t>
  </si>
  <si>
    <t xml:space="preserve">Actual Level</t>
  </si>
  <si>
    <t xml:space="preserve">Max</t>
  </si>
  <si>
    <t xml:space="preserve">Min</t>
  </si>
  <si>
    <t xml:space="preserve">Max Actual</t>
  </si>
  <si>
    <t xml:space="preserve">Min Actual</t>
  </si>
  <si>
    <t xml:space="preserve">Solo run</t>
  </si>
  <si>
    <t xml:space="preserve">Goal kicks</t>
  </si>
  <si>
    <t xml:space="preserve">Skills</t>
  </si>
  <si>
    <t xml:space="preserve">SKILLS</t>
  </si>
  <si>
    <t xml:space="preserve">without Skills</t>
  </si>
  <si>
    <t xml:space="preserve">Level LM/RM</t>
  </si>
  <si>
    <t xml:space="preserve">Acceleration</t>
  </si>
  <si>
    <t xml:space="preserve">Throw-outs</t>
  </si>
  <si>
    <t xml:space="preserve">Build-up play</t>
  </si>
  <si>
    <t xml:space="preserve">Active participation</t>
  </si>
  <si>
    <t xml:space="preserve">Stamina</t>
  </si>
  <si>
    <t xml:space="preserve">One on one</t>
  </si>
  <si>
    <t xml:space="preserve">Ball wins</t>
  </si>
  <si>
    <t xml:space="preserve">Catching</t>
  </si>
  <si>
    <t xml:space="preserve">Dribbling</t>
  </si>
  <si>
    <t xml:space="preserve">Punching</t>
  </si>
  <si>
    <t xml:space="preserve">Crosses</t>
  </si>
  <si>
    <t xml:space="preserve">Diving</t>
  </si>
  <si>
    <t xml:space="preserve">Headers</t>
  </si>
  <si>
    <t xml:space="preserve">Reflexes</t>
  </si>
  <si>
    <t xml:space="preserve">Creativity</t>
  </si>
  <si>
    <t xml:space="preserve">Penalty area domination</t>
  </si>
  <si>
    <t xml:space="preserve">Short passes</t>
  </si>
  <si>
    <t xml:space="preserve">Long passes</t>
  </si>
  <si>
    <t xml:space="preserve">Marking</t>
  </si>
  <si>
    <t xml:space="preserve">Robustness</t>
  </si>
  <si>
    <t xml:space="preserve">Pace</t>
  </si>
  <si>
    <t xml:space="preserve">Shot power</t>
  </si>
  <si>
    <t xml:space="preserve">Shooting technique</t>
  </si>
  <si>
    <t xml:space="preserve">Anticipation</t>
  </si>
  <si>
    <t xml:space="preserve">Technique</t>
  </si>
  <si>
    <t xml:space="preserve">Goalscoring instinct</t>
  </si>
  <si>
    <t xml:space="preserve">Overview</t>
  </si>
  <si>
    <t xml:space="preserve">Volleys</t>
  </si>
  <si>
    <t xml:space="preserve">Tackling</t>
  </si>
  <si>
    <t xml:space="preserve">LM/RM are the only ones who do not have 6 skills that go into the Actual Level calculation with 100%.</t>
  </si>
  <si>
    <t xml:space="preserve">(so no 6 1s with a green background in the top left table). They have only 3.</t>
  </si>
  <si>
    <t xml:space="preserve">Actual Level Formula</t>
  </si>
  <si>
    <t xml:space="preserve">So the maximum Actual Level is lower for Left/Right Midfielder.</t>
  </si>
  <si>
    <t xml:space="preserve">No imapct on the actual level: Corners, Throw-Ins, Penalty kicks, Free kicks</t>
  </si>
  <si>
    <t xml:space="preserve">Actual Level = [(Level * POS) – (Expected Skills * Level per Skill) + (Level per Skill * Number of Skills)]</t>
  </si>
  <si>
    <t xml:space="preserve">POS: Main Position = 1; Secondary Position = 0,9</t>
  </si>
  <si>
    <t xml:space="preserve">"Number of Skills": It referred to the values in the table on the left.</t>
  </si>
  <si>
    <t xml:space="preserve">If a player has negative skills, the negative value is entered accordingly.</t>
  </si>
  <si>
    <t xml:space="preserve">CM with Acceleration + → enter 1</t>
  </si>
  <si>
    <t xml:space="preserve">CM with Acceleration ++ → enter 2</t>
  </si>
  <si>
    <t xml:space="preserve">CM with Acceleration + and Ball wins + → enter 1,5</t>
  </si>
  <si>
    <t xml:space="preserve">CM with Acceleration - → enter -1</t>
  </si>
  <si>
    <t xml:space="preserve">CM with Crosses + → enter -0,25</t>
  </si>
  <si>
    <t xml:space="preserve">You can enter the "Number of Skills" yourself in the table above.</t>
  </si>
  <si>
    <t xml:space="preserve">In column R you will see the "Actual Level" as result.</t>
  </si>
  <si>
    <t xml:space="preserve">Notes:</t>
  </si>
  <si>
    <t xml:space="preserve">Data refer to version 1.0 of WAF.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</si>
</sst>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0.0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i val="true"/>
      <sz val="10"/>
      <name val="Arial"/>
      <family val="2"/>
      <charset val="1"/>
    </font>
    <font>
      <b val="true"/>
      <sz val="7"/>
      <name val="Arial"/>
      <family val="2"/>
      <charset val="1"/>
    </font>
    <font>
      <sz val="7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66FFFF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CC00"/>
      </patternFill>
    </fill>
    <fill>
      <patternFill patternType="solid">
        <fgColor rgb="FF00CC33"/>
        <bgColor rgb="FF339966"/>
      </patternFill>
    </fill>
    <fill>
      <patternFill patternType="solid">
        <fgColor rgb="FF6666FF"/>
        <bgColor rgb="FF666699"/>
      </patternFill>
    </fill>
    <fill>
      <patternFill patternType="solid">
        <fgColor rgb="FFB2B2B2"/>
        <bgColor rgb="FF969696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CC33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66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5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outlineLevelRow="0" outlineLevelCol="0"/>
  <cols>
    <col collapsed="false" customWidth="true" hidden="false" outlineLevel="0" max="1" min="1" style="1" width="20.47"/>
    <col collapsed="false" customWidth="false" hidden="false" outlineLevel="0" max="6" min="2" style="0" width="11.52"/>
    <col collapsed="false" customWidth="false" hidden="false" outlineLevel="0" max="7" min="7" style="0" width="11.53"/>
    <col collapsed="false" customWidth="false" hidden="false" outlineLevel="0" max="11" min="8" style="0" width="11.52"/>
    <col collapsed="false" customWidth="true" hidden="false" outlineLevel="0" max="12" min="12" style="0" width="21.32"/>
    <col collapsed="false" customWidth="false" hidden="false" outlineLevel="0" max="13" min="13" style="0" width="11.52"/>
    <col collapsed="false" customWidth="true" hidden="false" outlineLevel="0" max="14" min="14" style="0" width="2.55"/>
    <col collapsed="false" customWidth="false" hidden="false" outlineLevel="0" max="15" min="15" style="0" width="11.52"/>
    <col collapsed="false" customWidth="true" hidden="false" outlineLevel="0" max="16" min="16" style="0" width="14.13"/>
    <col collapsed="false" customWidth="true" hidden="false" outlineLevel="0" max="17" min="17" style="0" width="17.93"/>
    <col collapsed="false" customWidth="true" hidden="false" outlineLevel="0" max="18" min="18" style="0" width="13.7"/>
    <col collapsed="false" customWidth="true" hidden="false" outlineLevel="0" max="19" min="19" style="0" width="19.35"/>
    <col collapsed="false" customWidth="false" hidden="false" outlineLevel="0" max="20" min="20" style="0" width="11.52"/>
    <col collapsed="false" customWidth="true" hidden="false" outlineLevel="0" max="21" min="21" style="0" width="10.32"/>
    <col collapsed="false" customWidth="true" hidden="false" outlineLevel="0" max="22" min="22" style="0" width="13.26"/>
    <col collapsed="false" customWidth="true" hidden="false" outlineLevel="0" max="24" min="23" style="0" width="13.52"/>
    <col collapsed="false" customWidth="true" hidden="false" outlineLevel="0" max="25" min="25" style="0" width="13.68"/>
    <col collapsed="false" customWidth="true" hidden="false" outlineLevel="0" max="26" min="26" style="0" width="12.69"/>
    <col collapsed="false" customWidth="false" hidden="false" outlineLevel="0" max="1025" min="27" style="0" width="11.52"/>
  </cols>
  <sheetData>
    <row r="1" s="4" customFormat="true" ht="12.8" hidden="false" customHeight="false" outlineLevel="0" collapsed="false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O1" s="5" t="s">
        <v>1</v>
      </c>
      <c r="P1" s="6"/>
      <c r="Q1" s="6"/>
      <c r="R1" s="6"/>
      <c r="S1" s="6"/>
      <c r="T1" s="0"/>
      <c r="U1" s="0"/>
      <c r="V1" s="0"/>
      <c r="W1" s="0"/>
      <c r="X1" s="0"/>
      <c r="Y1" s="0"/>
      <c r="Z1" s="0"/>
      <c r="AA1" s="0"/>
      <c r="AB1" s="0"/>
      <c r="AC1" s="0"/>
      <c r="AD1" s="0"/>
    </row>
    <row r="2" customFormat="false" ht="12.8" hidden="false" customHeight="false" outlineLevel="0" collapsed="false">
      <c r="A2" s="7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customFormat="false" ht="12.8" hidden="false" customHeight="false" outlineLevel="0" collapsed="false">
      <c r="A3" s="3"/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R3" s="8" t="s">
        <v>3</v>
      </c>
    </row>
    <row r="4" customFormat="false" ht="12.8" hidden="false" customHeight="false" outlineLevel="0" collapsed="fals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U4" s="9" t="s">
        <v>4</v>
      </c>
    </row>
    <row r="5" customFormat="false" ht="12.8" hidden="false" customHeight="false" outlineLevel="0" collapsed="false">
      <c r="A5" s="10" t="s">
        <v>5</v>
      </c>
      <c r="B5" s="11" t="s">
        <v>6</v>
      </c>
      <c r="C5" s="11" t="s">
        <v>7</v>
      </c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0" t="s">
        <v>15</v>
      </c>
      <c r="L5" s="10" t="s">
        <v>5</v>
      </c>
      <c r="M5" s="10" t="s">
        <v>16</v>
      </c>
      <c r="N5" s="3"/>
      <c r="O5" s="4" t="s">
        <v>17</v>
      </c>
      <c r="P5" s="4" t="s">
        <v>18</v>
      </c>
      <c r="Q5" s="4" t="s">
        <v>19</v>
      </c>
      <c r="R5" s="4" t="s">
        <v>20</v>
      </c>
      <c r="S5" s="4" t="s">
        <v>21</v>
      </c>
      <c r="U5" s="4" t="s">
        <v>17</v>
      </c>
      <c r="V5" s="4" t="s">
        <v>21</v>
      </c>
      <c r="W5" s="4" t="s">
        <v>22</v>
      </c>
      <c r="X5" s="12" t="s">
        <v>23</v>
      </c>
      <c r="Y5" s="4"/>
      <c r="Z5" s="4" t="s">
        <v>24</v>
      </c>
      <c r="AA5" s="12" t="s">
        <v>25</v>
      </c>
      <c r="AB5" s="4" t="s">
        <v>17</v>
      </c>
      <c r="AC5" s="4"/>
    </row>
    <row r="6" customFormat="false" ht="12.8" hidden="false" customHeight="false" outlineLevel="0" collapsed="false">
      <c r="A6" s="13" t="s">
        <v>26</v>
      </c>
      <c r="B6" s="1" t="n">
        <v>0</v>
      </c>
      <c r="C6" s="1" t="n">
        <v>0</v>
      </c>
      <c r="D6" s="1" t="n">
        <v>0</v>
      </c>
      <c r="E6" s="1" t="n">
        <v>0</v>
      </c>
      <c r="F6" s="1" t="n">
        <v>0</v>
      </c>
      <c r="G6" s="14" t="n">
        <v>0.5</v>
      </c>
      <c r="H6" s="1" t="n">
        <v>0</v>
      </c>
      <c r="I6" s="15" t="n">
        <v>0.75</v>
      </c>
      <c r="J6" s="16" t="n">
        <v>1</v>
      </c>
      <c r="K6" s="17" t="n">
        <v>1</v>
      </c>
      <c r="L6" s="18" t="s">
        <v>27</v>
      </c>
      <c r="M6" s="17" t="n">
        <v>1</v>
      </c>
      <c r="N6" s="1"/>
      <c r="O6" s="19"/>
      <c r="P6" s="11" t="s">
        <v>28</v>
      </c>
      <c r="Q6" s="11" t="s">
        <v>5</v>
      </c>
      <c r="R6" s="11" t="s">
        <v>29</v>
      </c>
      <c r="S6" s="11"/>
      <c r="U6" s="19"/>
      <c r="V6" s="11" t="s">
        <v>30</v>
      </c>
      <c r="W6" s="11" t="s">
        <v>21</v>
      </c>
      <c r="X6" s="20" t="s">
        <v>21</v>
      </c>
      <c r="Z6" s="11" t="s">
        <v>31</v>
      </c>
      <c r="AA6" s="20" t="s">
        <v>31</v>
      </c>
      <c r="AB6" s="19"/>
    </row>
    <row r="7" customFormat="false" ht="12.8" hidden="false" customHeight="false" outlineLevel="0" collapsed="false">
      <c r="A7" s="13" t="s">
        <v>32</v>
      </c>
      <c r="B7" s="15" t="n">
        <v>0.75</v>
      </c>
      <c r="C7" s="16" t="n">
        <v>1</v>
      </c>
      <c r="D7" s="16" t="n">
        <v>1</v>
      </c>
      <c r="E7" s="16" t="n">
        <v>1</v>
      </c>
      <c r="F7" s="16" t="n">
        <v>1</v>
      </c>
      <c r="G7" s="16" t="n">
        <v>1</v>
      </c>
      <c r="H7" s="15" t="n">
        <v>0.75</v>
      </c>
      <c r="I7" s="16" t="n">
        <v>1</v>
      </c>
      <c r="J7" s="16" t="n">
        <v>1</v>
      </c>
      <c r="K7" s="17" t="n">
        <v>1</v>
      </c>
      <c r="L7" s="18" t="s">
        <v>33</v>
      </c>
      <c r="M7" s="17" t="n">
        <v>1</v>
      </c>
      <c r="N7" s="1"/>
      <c r="O7" s="8" t="n">
        <v>1</v>
      </c>
      <c r="P7" s="8" t="n">
        <f aca="false">(O7-1)/2</f>
        <v>0</v>
      </c>
      <c r="Q7" s="21" t="n">
        <f aca="false">0.1+0.1/14*(O7-1)</f>
        <v>0.1</v>
      </c>
      <c r="R7" s="22"/>
      <c r="S7" s="23" t="n">
        <f aca="false">O7-(P7*Q7)+(Q7*R7)</f>
        <v>1</v>
      </c>
      <c r="U7" s="8" t="n">
        <v>1</v>
      </c>
      <c r="V7" s="24" t="n">
        <f aca="false">U7-(P7*Q7)+0</f>
        <v>1</v>
      </c>
      <c r="W7" s="24" t="n">
        <f aca="false">U7-(P7*Q7)+(Q7*12)</f>
        <v>2.2</v>
      </c>
      <c r="X7" s="25" t="n">
        <v>0</v>
      </c>
      <c r="Z7" s="24" t="n">
        <f aca="false">U7-(P7*Q7)+(Q7*10.5)</f>
        <v>2.05</v>
      </c>
      <c r="AA7" s="25" t="n">
        <v>0</v>
      </c>
      <c r="AB7" s="8" t="n">
        <v>1</v>
      </c>
    </row>
    <row r="8" customFormat="false" ht="12.8" hidden="false" customHeight="false" outlineLevel="0" collapsed="false">
      <c r="A8" s="13" t="s">
        <v>34</v>
      </c>
      <c r="B8" s="16" t="n">
        <v>1</v>
      </c>
      <c r="C8" s="16" t="n">
        <v>1</v>
      </c>
      <c r="D8" s="16" t="n">
        <v>1</v>
      </c>
      <c r="E8" s="16" t="n">
        <v>1</v>
      </c>
      <c r="F8" s="1" t="n">
        <v>0</v>
      </c>
      <c r="G8" s="1" t="n">
        <v>0</v>
      </c>
      <c r="H8" s="1" t="n">
        <v>0</v>
      </c>
      <c r="I8" s="1" t="n">
        <v>0</v>
      </c>
      <c r="J8" s="1" t="n">
        <v>0</v>
      </c>
      <c r="K8" s="13" t="n">
        <v>0</v>
      </c>
      <c r="L8" s="18" t="s">
        <v>35</v>
      </c>
      <c r="M8" s="17" t="n">
        <v>1</v>
      </c>
      <c r="N8" s="1"/>
      <c r="O8" s="1" t="n">
        <v>2</v>
      </c>
      <c r="P8" s="8" t="n">
        <f aca="false">(O8-1)/2</f>
        <v>0.5</v>
      </c>
      <c r="Q8" s="21" t="n">
        <f aca="false">0.1+0.1/14*(O8-1)</f>
        <v>0.107142857142857</v>
      </c>
      <c r="R8" s="22"/>
      <c r="S8" s="23" t="n">
        <f aca="false">O8-(P8*Q8)+(Q8*R8)</f>
        <v>1.94642857142857</v>
      </c>
      <c r="U8" s="1" t="n">
        <v>2</v>
      </c>
      <c r="V8" s="24" t="n">
        <f aca="false">U8-(P8*Q8)+0</f>
        <v>1.94642857142857</v>
      </c>
      <c r="W8" s="24" t="n">
        <f aca="false">U8-(P8*Q8)+(Q8*12)</f>
        <v>3.23214285714286</v>
      </c>
      <c r="X8" s="25" t="n">
        <f aca="false">U8-(P8*Q8)+(Q8*-12)</f>
        <v>0.660714285714286</v>
      </c>
      <c r="Z8" s="24" t="n">
        <f aca="false">U8-(P8*Q8)+(Q8*10.5)</f>
        <v>3.07142857142857</v>
      </c>
      <c r="AA8" s="25" t="n">
        <f aca="false">U8-(P8*Q8)+(Q8*-10.75)</f>
        <v>0.794642857142857</v>
      </c>
      <c r="AB8" s="1" t="n">
        <v>2</v>
      </c>
    </row>
    <row r="9" customFormat="false" ht="12.8" hidden="false" customHeight="false" outlineLevel="0" collapsed="false">
      <c r="A9" s="13" t="s">
        <v>36</v>
      </c>
      <c r="B9" s="14" t="n">
        <v>0.5</v>
      </c>
      <c r="C9" s="14" t="n">
        <v>0.5</v>
      </c>
      <c r="D9" s="14" t="n">
        <v>0.5</v>
      </c>
      <c r="E9" s="16" t="n">
        <v>1</v>
      </c>
      <c r="F9" s="16" t="n">
        <v>1</v>
      </c>
      <c r="G9" s="16" t="n">
        <v>1</v>
      </c>
      <c r="H9" s="16" t="n">
        <v>1</v>
      </c>
      <c r="I9" s="16" t="n">
        <v>1</v>
      </c>
      <c r="J9" s="15" t="n">
        <v>0.75</v>
      </c>
      <c r="K9" s="26" t="n">
        <v>0.75</v>
      </c>
      <c r="L9" s="18" t="s">
        <v>37</v>
      </c>
      <c r="M9" s="17" t="n">
        <v>1</v>
      </c>
      <c r="N9" s="1"/>
      <c r="O9" s="1" t="n">
        <v>3</v>
      </c>
      <c r="P9" s="8" t="n">
        <f aca="false">(O9-1)/2</f>
        <v>1</v>
      </c>
      <c r="Q9" s="21" t="n">
        <f aca="false">0.1+0.1/14*(O9-1)</f>
        <v>0.114285714285714</v>
      </c>
      <c r="R9" s="22"/>
      <c r="S9" s="23" t="n">
        <f aca="false">O9-(P9*Q9)+(Q9*R9)</f>
        <v>2.88571428571429</v>
      </c>
      <c r="U9" s="1" t="n">
        <v>3</v>
      </c>
      <c r="V9" s="24" t="n">
        <f aca="false">U9-(P9*Q9)+0</f>
        <v>2.88571428571429</v>
      </c>
      <c r="W9" s="24" t="n">
        <f aca="false">U9-(P9*Q9)+(Q9*12)</f>
        <v>4.25714285714286</v>
      </c>
      <c r="X9" s="25" t="n">
        <f aca="false">U9-(P9*Q9)+(Q9*-12)</f>
        <v>1.51428571428571</v>
      </c>
      <c r="Z9" s="24" t="n">
        <f aca="false">U9-(P9*Q9)+(Q9*10.5)</f>
        <v>4.08571428571429</v>
      </c>
      <c r="AA9" s="25" t="n">
        <f aca="false">U9-(P9*Q9)+(Q9*-10.75)</f>
        <v>1.65714285714286</v>
      </c>
      <c r="AB9" s="1" t="n">
        <v>3</v>
      </c>
    </row>
    <row r="10" customFormat="false" ht="12.8" hidden="false" customHeight="false" outlineLevel="0" collapsed="false">
      <c r="A10" s="13" t="s">
        <v>38</v>
      </c>
      <c r="B10" s="16" t="n">
        <v>1</v>
      </c>
      <c r="C10" s="16" t="n">
        <v>1</v>
      </c>
      <c r="D10" s="16" t="n">
        <v>1</v>
      </c>
      <c r="E10" s="16" t="n">
        <v>1</v>
      </c>
      <c r="F10" s="14" t="n">
        <v>0.5</v>
      </c>
      <c r="G10" s="14" t="n">
        <v>0.5</v>
      </c>
      <c r="H10" s="15" t="n">
        <v>0.75</v>
      </c>
      <c r="I10" s="27" t="n">
        <v>0.25</v>
      </c>
      <c r="J10" s="14" t="n">
        <v>0.5</v>
      </c>
      <c r="K10" s="28" t="n">
        <v>0.5</v>
      </c>
      <c r="L10" s="18" t="s">
        <v>39</v>
      </c>
      <c r="M10" s="17" t="n">
        <v>1</v>
      </c>
      <c r="N10" s="1"/>
      <c r="O10" s="1" t="n">
        <v>4</v>
      </c>
      <c r="P10" s="8" t="n">
        <f aca="false">(O10-1)/2</f>
        <v>1.5</v>
      </c>
      <c r="Q10" s="21" t="n">
        <f aca="false">0.1+0.1/14*(O10-1)</f>
        <v>0.121428571428571</v>
      </c>
      <c r="R10" s="22"/>
      <c r="S10" s="23" t="n">
        <f aca="false">O10-(P10*Q10)+(Q10*R10)</f>
        <v>3.81785714285714</v>
      </c>
      <c r="U10" s="1" t="n">
        <v>4</v>
      </c>
      <c r="V10" s="24" t="n">
        <f aca="false">U10-(P10*Q10)+0</f>
        <v>3.81785714285714</v>
      </c>
      <c r="W10" s="24" t="n">
        <f aca="false">U10-(P10*Q10)+(Q10*12)</f>
        <v>5.275</v>
      </c>
      <c r="X10" s="25" t="n">
        <f aca="false">U10-(P10*Q10)+(Q10*-12)</f>
        <v>2.36071428571429</v>
      </c>
      <c r="Z10" s="24" t="n">
        <f aca="false">U10-(P10*Q10)+(Q10*10.5)</f>
        <v>5.09285714285714</v>
      </c>
      <c r="AA10" s="25" t="n">
        <f aca="false">U10-(P10*Q10)+(Q10*-10.75)</f>
        <v>2.5125</v>
      </c>
      <c r="AB10" s="1" t="n">
        <v>4</v>
      </c>
    </row>
    <row r="11" customFormat="false" ht="12.8" hidden="false" customHeight="false" outlineLevel="0" collapsed="false">
      <c r="A11" s="13" t="s">
        <v>40</v>
      </c>
      <c r="B11" s="1" t="n">
        <v>0</v>
      </c>
      <c r="C11" s="1" t="n">
        <v>0</v>
      </c>
      <c r="D11" s="1" t="n">
        <v>0</v>
      </c>
      <c r="E11" s="1" t="n">
        <v>0</v>
      </c>
      <c r="F11" s="16" t="n">
        <v>1</v>
      </c>
      <c r="G11" s="16" t="n">
        <v>1</v>
      </c>
      <c r="H11" s="15" t="n">
        <v>0.75</v>
      </c>
      <c r="I11" s="16" t="n">
        <v>1</v>
      </c>
      <c r="J11" s="16" t="n">
        <v>1</v>
      </c>
      <c r="K11" s="26" t="n">
        <v>0.75</v>
      </c>
      <c r="L11" s="18" t="s">
        <v>41</v>
      </c>
      <c r="M11" s="17" t="n">
        <v>1</v>
      </c>
      <c r="N11" s="1"/>
      <c r="O11" s="1" t="n">
        <v>5</v>
      </c>
      <c r="P11" s="8" t="n">
        <f aca="false">(O11-1)/2</f>
        <v>2</v>
      </c>
      <c r="Q11" s="21" t="n">
        <f aca="false">0.1+0.1/14*(O11-1)</f>
        <v>0.128571428571429</v>
      </c>
      <c r="R11" s="22"/>
      <c r="S11" s="23" t="n">
        <f aca="false">O11-(P11*Q11)+(Q11*R11)</f>
        <v>4.74285714285714</v>
      </c>
      <c r="U11" s="1" t="n">
        <v>5</v>
      </c>
      <c r="V11" s="24" t="n">
        <f aca="false">U11-(P11*Q11)+0</f>
        <v>4.74285714285714</v>
      </c>
      <c r="W11" s="24" t="n">
        <f aca="false">U11-(P11*Q11)+(Q11*12)</f>
        <v>6.28571428571429</v>
      </c>
      <c r="X11" s="25" t="n">
        <f aca="false">U11-(P11*Q11)+(Q11*-12)</f>
        <v>3.2</v>
      </c>
      <c r="Z11" s="24" t="n">
        <f aca="false">U11-(P11*Q11)+(Q11*10.5)</f>
        <v>6.09285714285714</v>
      </c>
      <c r="AA11" s="25" t="n">
        <f aca="false">U11-(P11*Q11)+(Q11*-10.75)</f>
        <v>3.36071428571429</v>
      </c>
      <c r="AB11" s="1" t="n">
        <v>5</v>
      </c>
    </row>
    <row r="12" customFormat="false" ht="12.8" hidden="false" customHeight="false" outlineLevel="0" collapsed="false">
      <c r="A12" s="13" t="s">
        <v>42</v>
      </c>
      <c r="B12" s="1" t="n">
        <v>0</v>
      </c>
      <c r="C12" s="1" t="n">
        <v>0</v>
      </c>
      <c r="D12" s="16" t="n">
        <v>1</v>
      </c>
      <c r="E12" s="1" t="n">
        <v>0</v>
      </c>
      <c r="F12" s="27" t="n">
        <v>0.25</v>
      </c>
      <c r="G12" s="27" t="n">
        <v>0.25</v>
      </c>
      <c r="H12" s="16" t="n">
        <v>1</v>
      </c>
      <c r="I12" s="16" t="n">
        <v>1</v>
      </c>
      <c r="J12" s="27" t="n">
        <v>0.25</v>
      </c>
      <c r="K12" s="29" t="n">
        <v>0.25</v>
      </c>
      <c r="L12" s="18" t="s">
        <v>43</v>
      </c>
      <c r="M12" s="17" t="n">
        <v>1</v>
      </c>
      <c r="N12" s="1"/>
      <c r="O12" s="1" t="n">
        <v>6</v>
      </c>
      <c r="P12" s="8" t="n">
        <f aca="false">(O12-1)/2</f>
        <v>2.5</v>
      </c>
      <c r="Q12" s="21" t="n">
        <f aca="false">0.1+0.1/14*(O12-1)</f>
        <v>0.135714285714286</v>
      </c>
      <c r="R12" s="22"/>
      <c r="S12" s="23" t="n">
        <f aca="false">O12-(P12*Q12)+(Q12*R12)</f>
        <v>5.66071428571429</v>
      </c>
      <c r="U12" s="1" t="n">
        <v>6</v>
      </c>
      <c r="V12" s="24" t="n">
        <f aca="false">U12-(P12*Q12)+0</f>
        <v>5.66071428571429</v>
      </c>
      <c r="W12" s="24" t="n">
        <f aca="false">U12-(P12*Q12)+(Q12*12)</f>
        <v>7.28928571428571</v>
      </c>
      <c r="X12" s="25" t="n">
        <f aca="false">U12-(P12*Q12)+(Q12*-12)</f>
        <v>4.03214285714286</v>
      </c>
      <c r="Z12" s="24" t="n">
        <f aca="false">U12-(P12*Q12)+(Q12*10.5)</f>
        <v>7.08571428571429</v>
      </c>
      <c r="AA12" s="25" t="n">
        <f aca="false">U12-(P12*Q12)+(Q12*-10.75)</f>
        <v>4.20178571428571</v>
      </c>
      <c r="AB12" s="1" t="n">
        <v>6</v>
      </c>
    </row>
    <row r="13" customFormat="false" ht="12.8" hidden="false" customHeight="false" outlineLevel="0" collapsed="false">
      <c r="A13" s="13" t="s">
        <v>44</v>
      </c>
      <c r="B13" s="16" t="n">
        <v>1</v>
      </c>
      <c r="C13" s="16" t="n">
        <v>1</v>
      </c>
      <c r="D13" s="27" t="n">
        <v>0.25</v>
      </c>
      <c r="E13" s="16" t="n">
        <v>1</v>
      </c>
      <c r="F13" s="14" t="n">
        <v>0.5</v>
      </c>
      <c r="G13" s="14" t="n">
        <v>0.5</v>
      </c>
      <c r="H13" s="27" t="n">
        <v>0.25</v>
      </c>
      <c r="I13" s="27" t="n">
        <v>0.25</v>
      </c>
      <c r="J13" s="15" t="n">
        <v>0.75</v>
      </c>
      <c r="K13" s="17" t="n">
        <v>1</v>
      </c>
      <c r="L13" s="18" t="s">
        <v>45</v>
      </c>
      <c r="M13" s="17" t="n">
        <v>1</v>
      </c>
      <c r="N13" s="1"/>
      <c r="O13" s="1" t="n">
        <v>7</v>
      </c>
      <c r="P13" s="8" t="n">
        <f aca="false">(O13-1)/2</f>
        <v>3</v>
      </c>
      <c r="Q13" s="21" t="n">
        <f aca="false">0.1+0.1/14*(O13-1)</f>
        <v>0.142857142857143</v>
      </c>
      <c r="R13" s="22"/>
      <c r="S13" s="23" t="n">
        <f aca="false">O13-(P13*Q13)+(Q13*R13)</f>
        <v>6.57142857142857</v>
      </c>
      <c r="U13" s="1" t="n">
        <v>7</v>
      </c>
      <c r="V13" s="24" t="n">
        <f aca="false">U13-(P13*Q13)+0</f>
        <v>6.57142857142857</v>
      </c>
      <c r="W13" s="24" t="n">
        <f aca="false">U13-(P13*Q13)+(Q13*12)</f>
        <v>8.28571428571429</v>
      </c>
      <c r="X13" s="25" t="n">
        <f aca="false">U13-(P13*Q13)+(Q13*-12)</f>
        <v>4.85714285714286</v>
      </c>
      <c r="Z13" s="24" t="n">
        <f aca="false">U13-(P13*Q13)+(Q13*10.5)</f>
        <v>8.07142857142857</v>
      </c>
      <c r="AA13" s="25" t="n">
        <f aca="false">U13-(P13*Q13)+(Q13*-10.75)</f>
        <v>5.03571428571429</v>
      </c>
      <c r="AB13" s="1" t="n">
        <v>7</v>
      </c>
    </row>
    <row r="14" customFormat="false" ht="12.8" hidden="false" customHeight="false" outlineLevel="0" collapsed="false">
      <c r="A14" s="13" t="s">
        <v>46</v>
      </c>
      <c r="B14" s="27" t="n">
        <v>0.25</v>
      </c>
      <c r="C14" s="27" t="n">
        <v>0.25</v>
      </c>
      <c r="D14" s="27" t="n">
        <v>0.25</v>
      </c>
      <c r="E14" s="27" t="n">
        <v>0.25</v>
      </c>
      <c r="F14" s="16" t="n">
        <v>1</v>
      </c>
      <c r="G14" s="16" t="n">
        <v>1</v>
      </c>
      <c r="H14" s="14" t="n">
        <v>0.5</v>
      </c>
      <c r="I14" s="16" t="n">
        <v>1</v>
      </c>
      <c r="J14" s="15" t="n">
        <v>0.75</v>
      </c>
      <c r="K14" s="26" t="n">
        <v>0.75</v>
      </c>
      <c r="L14" s="30" t="s">
        <v>47</v>
      </c>
      <c r="M14" s="31" t="n">
        <v>1</v>
      </c>
      <c r="N14" s="1"/>
      <c r="O14" s="1" t="n">
        <v>8</v>
      </c>
      <c r="P14" s="8" t="n">
        <f aca="false">(O14-1)/2</f>
        <v>3.5</v>
      </c>
      <c r="Q14" s="21" t="n">
        <f aca="false">0.1+0.1/14*(O14-1)</f>
        <v>0.15</v>
      </c>
      <c r="R14" s="22"/>
      <c r="S14" s="23" t="n">
        <f aca="false">O14-(P14*Q14)+(Q14*R14)</f>
        <v>7.475</v>
      </c>
      <c r="U14" s="1" t="n">
        <v>8</v>
      </c>
      <c r="V14" s="24" t="n">
        <f aca="false">U14-(P14*Q14)+0</f>
        <v>7.475</v>
      </c>
      <c r="W14" s="24" t="n">
        <f aca="false">U14-(P14*Q14)+(Q14*12)</f>
        <v>9.275</v>
      </c>
      <c r="X14" s="25" t="n">
        <f aca="false">U14-(P14*Q14)+(Q14*-12)</f>
        <v>5.675</v>
      </c>
      <c r="Z14" s="24" t="n">
        <f aca="false">U14-(P14*Q14)+(Q14*10.5)</f>
        <v>9.05</v>
      </c>
      <c r="AA14" s="25" t="n">
        <f aca="false">U14-(P14*Q14)+(Q14*-10.75)</f>
        <v>5.8625</v>
      </c>
      <c r="AB14" s="1" t="n">
        <v>8</v>
      </c>
    </row>
    <row r="15" customFormat="false" ht="12.8" hidden="false" customHeight="false" outlineLevel="0" collapsed="false">
      <c r="A15" s="13" t="s">
        <v>48</v>
      </c>
      <c r="B15" s="14" t="n">
        <v>0.5</v>
      </c>
      <c r="C15" s="14" t="n">
        <v>0.5</v>
      </c>
      <c r="D15" s="14" t="n">
        <v>0.5</v>
      </c>
      <c r="E15" s="16" t="n">
        <v>1</v>
      </c>
      <c r="F15" s="16" t="n">
        <v>1</v>
      </c>
      <c r="G15" s="16" t="n">
        <v>1</v>
      </c>
      <c r="H15" s="14" t="n">
        <v>0.5</v>
      </c>
      <c r="I15" s="14" t="n">
        <v>0.5</v>
      </c>
      <c r="J15" s="15" t="n">
        <v>0.75</v>
      </c>
      <c r="K15" s="28" t="n">
        <v>0.5</v>
      </c>
      <c r="N15" s="1"/>
      <c r="O15" s="1" t="n">
        <v>9</v>
      </c>
      <c r="P15" s="8" t="n">
        <f aca="false">(O15-1)/2</f>
        <v>4</v>
      </c>
      <c r="Q15" s="21" t="n">
        <f aca="false">0.1+0.1/14*(O15-1)</f>
        <v>0.157142857142857</v>
      </c>
      <c r="R15" s="22"/>
      <c r="S15" s="23" t="n">
        <f aca="false">O15-(P15*Q15)+(Q15*R15)</f>
        <v>8.37142857142857</v>
      </c>
      <c r="U15" s="1" t="n">
        <v>9</v>
      </c>
      <c r="V15" s="24" t="n">
        <f aca="false">U15-(P15*Q15)+0</f>
        <v>8.37142857142857</v>
      </c>
      <c r="W15" s="24" t="n">
        <f aca="false">U15-(P15*Q15)+(Q15*12)</f>
        <v>10.2571428571429</v>
      </c>
      <c r="X15" s="25" t="n">
        <f aca="false">U15-(P15*Q15)+(Q15*-12)</f>
        <v>6.48571428571429</v>
      </c>
      <c r="Z15" s="24" t="n">
        <f aca="false">U15-(P15*Q15)+(Q15*10.5)</f>
        <v>10.0214285714286</v>
      </c>
      <c r="AA15" s="25" t="n">
        <f aca="false">U15-(P15*Q15)+(Q15*-10.75)</f>
        <v>6.68214285714286</v>
      </c>
      <c r="AB15" s="1" t="n">
        <v>9</v>
      </c>
    </row>
    <row r="16" customFormat="false" ht="12.8" hidden="false" customHeight="false" outlineLevel="0" collapsed="false">
      <c r="A16" s="13" t="s">
        <v>49</v>
      </c>
      <c r="B16" s="15" t="n">
        <v>0.75</v>
      </c>
      <c r="C16" s="15" t="n">
        <v>0.75</v>
      </c>
      <c r="D16" s="14" t="n">
        <v>0.5</v>
      </c>
      <c r="E16" s="16" t="n">
        <v>1</v>
      </c>
      <c r="F16" s="16" t="n">
        <v>1</v>
      </c>
      <c r="G16" s="16" t="n">
        <v>1</v>
      </c>
      <c r="H16" s="15" t="n">
        <v>0.75</v>
      </c>
      <c r="I16" s="14" t="n">
        <v>0.5</v>
      </c>
      <c r="J16" s="14" t="n">
        <v>0.5</v>
      </c>
      <c r="K16" s="13" t="n">
        <v>0</v>
      </c>
      <c r="N16" s="1"/>
      <c r="O16" s="1" t="n">
        <v>10</v>
      </c>
      <c r="P16" s="8" t="n">
        <f aca="false">(O16-1)/2</f>
        <v>4.5</v>
      </c>
      <c r="Q16" s="21" t="n">
        <f aca="false">0.1+0.1/14*(O16-1)</f>
        <v>0.164285714285714</v>
      </c>
      <c r="R16" s="22"/>
      <c r="S16" s="23" t="n">
        <f aca="false">O16-(P16*Q16)+(Q16*R16)</f>
        <v>9.26071428571429</v>
      </c>
      <c r="U16" s="1" t="n">
        <v>10</v>
      </c>
      <c r="V16" s="24" t="n">
        <f aca="false">U16-(P16*Q16)+0</f>
        <v>9.26071428571429</v>
      </c>
      <c r="W16" s="24" t="n">
        <f aca="false">U16-(P16*Q16)+(Q16*12)</f>
        <v>11.2321428571429</v>
      </c>
      <c r="X16" s="25" t="n">
        <f aca="false">U16-(P16*Q16)+(Q16*-12)</f>
        <v>7.28928571428571</v>
      </c>
      <c r="Z16" s="24" t="n">
        <f aca="false">U16-(P16*Q16)+(Q16*10.5)</f>
        <v>10.9857142857143</v>
      </c>
      <c r="AA16" s="25" t="n">
        <f aca="false">U16-(P16*Q16)+(Q16*-10.75)</f>
        <v>7.49464285714286</v>
      </c>
      <c r="AB16" s="1" t="n">
        <v>10</v>
      </c>
    </row>
    <row r="17" customFormat="false" ht="12.8" hidden="false" customHeight="false" outlineLevel="0" collapsed="false">
      <c r="A17" s="13" t="s">
        <v>50</v>
      </c>
      <c r="B17" s="27" t="n">
        <v>0.25</v>
      </c>
      <c r="C17" s="16" t="n">
        <v>1</v>
      </c>
      <c r="D17" s="14" t="n">
        <v>0.5</v>
      </c>
      <c r="E17" s="16" t="n">
        <v>1</v>
      </c>
      <c r="F17" s="27" t="n">
        <v>0.25</v>
      </c>
      <c r="G17" s="1" t="n">
        <v>0</v>
      </c>
      <c r="H17" s="27" t="n">
        <v>0.25</v>
      </c>
      <c r="I17" s="1" t="n">
        <v>0</v>
      </c>
      <c r="J17" s="1" t="n">
        <v>0</v>
      </c>
      <c r="K17" s="13" t="n">
        <v>0</v>
      </c>
      <c r="M17" s="1"/>
      <c r="N17" s="1"/>
      <c r="O17" s="1" t="n">
        <v>11</v>
      </c>
      <c r="P17" s="8" t="n">
        <f aca="false">(O17-1)/2</f>
        <v>5</v>
      </c>
      <c r="Q17" s="21" t="n">
        <f aca="false">0.1+0.1/14*(O17-1)</f>
        <v>0.171428571428571</v>
      </c>
      <c r="R17" s="22"/>
      <c r="S17" s="23" t="n">
        <f aca="false">O17-(P17*Q17)+(Q17*R17)</f>
        <v>10.1428571428571</v>
      </c>
      <c r="U17" s="1" t="n">
        <v>11</v>
      </c>
      <c r="V17" s="24" t="n">
        <f aca="false">U17-(P17*Q17)+0</f>
        <v>10.1428571428571</v>
      </c>
      <c r="W17" s="24" t="n">
        <f aca="false">U17-(P17*Q17)+(Q17*12)</f>
        <v>12.2</v>
      </c>
      <c r="X17" s="25" t="n">
        <f aca="false">U17-(P17*Q17)+(Q17*-12)</f>
        <v>8.08571428571429</v>
      </c>
      <c r="Z17" s="24" t="n">
        <f aca="false">U17-(P17*Q17)+(Q17*10.5)</f>
        <v>11.9428571428571</v>
      </c>
      <c r="AA17" s="25" t="n">
        <f aca="false">U17-(P17*Q17)+(Q17*-10.75)</f>
        <v>8.3</v>
      </c>
      <c r="AB17" s="1" t="n">
        <v>11</v>
      </c>
    </row>
    <row r="18" customFormat="false" ht="12.8" hidden="false" customHeight="false" outlineLevel="0" collapsed="false">
      <c r="A18" s="13" t="s">
        <v>51</v>
      </c>
      <c r="B18" s="15" t="n">
        <v>0.75</v>
      </c>
      <c r="C18" s="15" t="n">
        <v>0.75</v>
      </c>
      <c r="D18" s="14" t="n">
        <v>0.5</v>
      </c>
      <c r="E18" s="16" t="n">
        <v>1</v>
      </c>
      <c r="F18" s="16" t="n">
        <v>1</v>
      </c>
      <c r="G18" s="16" t="n">
        <v>1</v>
      </c>
      <c r="H18" s="15" t="n">
        <v>0.75</v>
      </c>
      <c r="I18" s="15" t="n">
        <v>0.75</v>
      </c>
      <c r="J18" s="16" t="n">
        <v>1</v>
      </c>
      <c r="K18" s="17" t="n">
        <v>1</v>
      </c>
      <c r="M18" s="1"/>
      <c r="N18" s="1"/>
      <c r="O18" s="1" t="n">
        <v>12</v>
      </c>
      <c r="P18" s="8" t="n">
        <f aca="false">(O18-1)/2</f>
        <v>5.5</v>
      </c>
      <c r="Q18" s="21" t="n">
        <f aca="false">0.1+0.1/14*(O18-1)</f>
        <v>0.178571428571429</v>
      </c>
      <c r="R18" s="22"/>
      <c r="S18" s="23" t="n">
        <f aca="false">O18-(P18*Q18)+(Q18*R18)</f>
        <v>11.0178571428571</v>
      </c>
      <c r="U18" s="1" t="n">
        <v>12</v>
      </c>
      <c r="V18" s="24" t="n">
        <f aca="false">U18-(P18*Q18)+0</f>
        <v>11.0178571428571</v>
      </c>
      <c r="W18" s="24" t="n">
        <f aca="false">U18-(P18*Q18)+(Q18*12)</f>
        <v>13.1607142857143</v>
      </c>
      <c r="X18" s="25" t="n">
        <f aca="false">U18-(P18*Q18)+(Q18*-12)</f>
        <v>8.875</v>
      </c>
      <c r="Z18" s="24" t="n">
        <f aca="false">U18-(P18*Q18)+(Q18*10.5)</f>
        <v>12.8928571428571</v>
      </c>
      <c r="AA18" s="25" t="n">
        <f aca="false">U18-(P18*Q18)+(Q18*-10.75)</f>
        <v>9.09821428571429</v>
      </c>
      <c r="AB18" s="1" t="n">
        <v>12</v>
      </c>
    </row>
    <row r="19" customFormat="false" ht="12.8" hidden="false" customHeight="false" outlineLevel="0" collapsed="false">
      <c r="A19" s="13" t="s">
        <v>52</v>
      </c>
      <c r="B19" s="16" t="n">
        <v>1</v>
      </c>
      <c r="C19" s="16" t="n">
        <v>1</v>
      </c>
      <c r="D19" s="16" t="n">
        <v>1</v>
      </c>
      <c r="E19" s="15" t="n">
        <v>0.75</v>
      </c>
      <c r="F19" s="16" t="n">
        <v>1</v>
      </c>
      <c r="G19" s="16" t="n">
        <v>1</v>
      </c>
      <c r="H19" s="16" t="n">
        <v>1</v>
      </c>
      <c r="I19" s="16" t="n">
        <v>1</v>
      </c>
      <c r="J19" s="16" t="n">
        <v>1</v>
      </c>
      <c r="K19" s="17" t="n">
        <v>1</v>
      </c>
      <c r="M19" s="1"/>
      <c r="N19" s="1"/>
      <c r="O19" s="1" t="n">
        <v>13</v>
      </c>
      <c r="P19" s="8" t="n">
        <f aca="false">(O19-1)/2</f>
        <v>6</v>
      </c>
      <c r="Q19" s="21" t="n">
        <f aca="false">0.1+0.1/14*(O19-1)</f>
        <v>0.185714285714286</v>
      </c>
      <c r="R19" s="22"/>
      <c r="S19" s="23" t="n">
        <f aca="false">O19-(P19*Q19)+(Q19*R19)</f>
        <v>11.8857142857143</v>
      </c>
      <c r="U19" s="1" t="n">
        <v>13</v>
      </c>
      <c r="V19" s="24" t="n">
        <f aca="false">U19-(P19*Q19)+0</f>
        <v>11.8857142857143</v>
      </c>
      <c r="W19" s="24" t="n">
        <f aca="false">U19-(P19*Q19)+(Q19*12)</f>
        <v>14.1142857142857</v>
      </c>
      <c r="X19" s="25" t="n">
        <f aca="false">U19-(P19*Q19)+(Q19*-12)</f>
        <v>9.65714285714286</v>
      </c>
      <c r="Z19" s="24" t="n">
        <f aca="false">U19-(P19*Q19)+(Q19*10.5)</f>
        <v>13.8357142857143</v>
      </c>
      <c r="AA19" s="25" t="n">
        <f aca="false">U19-(P19*Q19)+(Q19*-10.75)</f>
        <v>9.88928571428571</v>
      </c>
      <c r="AB19" s="1" t="n">
        <v>13</v>
      </c>
    </row>
    <row r="20" customFormat="false" ht="12.8" hidden="false" customHeight="false" outlineLevel="0" collapsed="false">
      <c r="A20" s="13" t="s">
        <v>53</v>
      </c>
      <c r="B20" s="14" t="n">
        <v>0.5</v>
      </c>
      <c r="C20" s="14" t="n">
        <v>0.5</v>
      </c>
      <c r="D20" s="27" t="n">
        <v>0.25</v>
      </c>
      <c r="E20" s="15" t="n">
        <v>0.75</v>
      </c>
      <c r="F20" s="16" t="n">
        <v>1</v>
      </c>
      <c r="G20" s="16" t="n">
        <v>1</v>
      </c>
      <c r="H20" s="14" t="n">
        <v>0.5</v>
      </c>
      <c r="I20" s="14" t="n">
        <v>0.5</v>
      </c>
      <c r="J20" s="16" t="n">
        <v>1</v>
      </c>
      <c r="K20" s="17" t="n">
        <v>1</v>
      </c>
      <c r="M20" s="1"/>
      <c r="N20" s="1"/>
      <c r="O20" s="1" t="n">
        <v>14</v>
      </c>
      <c r="P20" s="8" t="n">
        <f aca="false">(O20-1)/2</f>
        <v>6.5</v>
      </c>
      <c r="Q20" s="21" t="n">
        <f aca="false">0.1+0.1/14*(O20-1)</f>
        <v>0.192857142857143</v>
      </c>
      <c r="R20" s="22"/>
      <c r="S20" s="23" t="n">
        <f aca="false">O20-(P20*Q20)+(Q20*R20)</f>
        <v>12.7464285714286</v>
      </c>
      <c r="U20" s="1" t="n">
        <v>14</v>
      </c>
      <c r="V20" s="24" t="n">
        <f aca="false">U20-(P20*Q20)+0</f>
        <v>12.7464285714286</v>
      </c>
      <c r="W20" s="24" t="n">
        <f aca="false">U20-(P20*Q20)+(Q20*12)</f>
        <v>15.0607142857143</v>
      </c>
      <c r="X20" s="25" t="n">
        <f aca="false">U20-(P20*Q20)+(Q20*-12)</f>
        <v>10.4321428571429</v>
      </c>
      <c r="Z20" s="24" t="n">
        <f aca="false">U20-(P20*Q20)+(Q20*10.5)</f>
        <v>14.7714285714286</v>
      </c>
      <c r="AA20" s="25" t="n">
        <f aca="false">U20-(P20*Q20)+(Q20*-10.75)</f>
        <v>10.6732142857143</v>
      </c>
      <c r="AB20" s="1" t="n">
        <v>14</v>
      </c>
    </row>
    <row r="21" customFormat="false" ht="12.8" hidden="false" customHeight="false" outlineLevel="0" collapsed="false">
      <c r="A21" s="13" t="s">
        <v>54</v>
      </c>
      <c r="B21" s="14" t="n">
        <v>0.5</v>
      </c>
      <c r="C21" s="14" t="n">
        <v>0.5</v>
      </c>
      <c r="D21" s="27" t="n">
        <v>0.25</v>
      </c>
      <c r="E21" s="15" t="n">
        <v>0.75</v>
      </c>
      <c r="F21" s="16" t="n">
        <v>1</v>
      </c>
      <c r="G21" s="16" t="n">
        <v>1</v>
      </c>
      <c r="H21" s="14" t="n">
        <v>0.5</v>
      </c>
      <c r="I21" s="14" t="n">
        <v>0.5</v>
      </c>
      <c r="J21" s="16" t="n">
        <v>1</v>
      </c>
      <c r="K21" s="17" t="n">
        <v>1</v>
      </c>
      <c r="M21" s="1"/>
      <c r="N21" s="1"/>
      <c r="O21" s="32" t="n">
        <v>15</v>
      </c>
      <c r="P21" s="32" t="n">
        <f aca="false">(O21-1)/2</f>
        <v>7</v>
      </c>
      <c r="Q21" s="33" t="n">
        <f aca="false">0.1+0.1/14*(O21-1)</f>
        <v>0.2</v>
      </c>
      <c r="R21" s="22"/>
      <c r="S21" s="23" t="n">
        <f aca="false">O21-(P21*Q21)+(Q21*R21)</f>
        <v>13.6</v>
      </c>
      <c r="U21" s="32" t="n">
        <v>15</v>
      </c>
      <c r="V21" s="24" t="n">
        <f aca="false">U21-(P21*Q21)+0</f>
        <v>13.6</v>
      </c>
      <c r="W21" s="24" t="n">
        <f aca="false">U21-(P21*Q21)+(Q21*12)</f>
        <v>16</v>
      </c>
      <c r="X21" s="25" t="n">
        <f aca="false">U21-(P21*Q21)+(Q21*-12)</f>
        <v>11.2</v>
      </c>
      <c r="Z21" s="24" t="n">
        <f aca="false">U21-(P21*Q21)+(Q21*10.5)</f>
        <v>15.7</v>
      </c>
      <c r="AA21" s="25" t="n">
        <f aca="false">U21-(P21*Q21)+(Q21*-10.75)</f>
        <v>11.45</v>
      </c>
      <c r="AB21" s="32" t="n">
        <v>15</v>
      </c>
    </row>
    <row r="22" customFormat="false" ht="12.8" hidden="false" customHeight="false" outlineLevel="0" collapsed="false">
      <c r="A22" s="13" t="s">
        <v>55</v>
      </c>
      <c r="B22" s="16" t="n">
        <v>1</v>
      </c>
      <c r="C22" s="16" t="n">
        <v>1</v>
      </c>
      <c r="D22" s="15" t="n">
        <v>0.75</v>
      </c>
      <c r="E22" s="16" t="n">
        <v>1</v>
      </c>
      <c r="F22" s="14" t="n">
        <v>0.5</v>
      </c>
      <c r="G22" s="27" t="n">
        <v>0.25</v>
      </c>
      <c r="H22" s="14" t="n">
        <v>0.5</v>
      </c>
      <c r="I22" s="1" t="n">
        <v>0</v>
      </c>
      <c r="J22" s="27" t="n">
        <v>0.25</v>
      </c>
      <c r="K22" s="29" t="n">
        <v>0.25</v>
      </c>
      <c r="M22" s="1"/>
      <c r="N22" s="1"/>
      <c r="O22" s="1" t="n">
        <v>16</v>
      </c>
      <c r="P22" s="8" t="n">
        <f aca="false">P21</f>
        <v>7</v>
      </c>
      <c r="Q22" s="21" t="n">
        <f aca="false">Q21</f>
        <v>0.2</v>
      </c>
      <c r="R22" s="22"/>
      <c r="S22" s="23" t="n">
        <f aca="false">O22-(P22*Q22)+(Q22*R22)</f>
        <v>14.6</v>
      </c>
      <c r="U22" s="1" t="n">
        <v>16</v>
      </c>
      <c r="V22" s="24" t="n">
        <f aca="false">U22-(P22*Q22)+0</f>
        <v>14.6</v>
      </c>
      <c r="W22" s="24" t="n">
        <f aca="false">U22-(P22*Q22)+(Q22*12)</f>
        <v>17</v>
      </c>
      <c r="X22" s="25" t="n">
        <f aca="false">U22-(P22*Q22)+(Q22*-12)</f>
        <v>12.2</v>
      </c>
      <c r="Z22" s="24" t="n">
        <f aca="false">U22-(P22*Q22)+(Q22*10.5)</f>
        <v>16.7</v>
      </c>
      <c r="AA22" s="25" t="n">
        <f aca="false">U22-(P22*Q22)+(Q22*-10.75)</f>
        <v>12.45</v>
      </c>
      <c r="AB22" s="1" t="n">
        <v>16</v>
      </c>
    </row>
    <row r="23" customFormat="false" ht="12.8" hidden="false" customHeight="false" outlineLevel="0" collapsed="false">
      <c r="A23" s="13" t="s">
        <v>56</v>
      </c>
      <c r="B23" s="14" t="n">
        <v>0.5</v>
      </c>
      <c r="C23" s="14" t="n">
        <v>0.5</v>
      </c>
      <c r="D23" s="14" t="n">
        <v>0.5</v>
      </c>
      <c r="E23" s="15" t="n">
        <v>0.75</v>
      </c>
      <c r="F23" s="16" t="n">
        <v>1</v>
      </c>
      <c r="G23" s="16" t="n">
        <v>1</v>
      </c>
      <c r="H23" s="15" t="n">
        <v>0.75</v>
      </c>
      <c r="I23" s="15" t="n">
        <v>0.75</v>
      </c>
      <c r="J23" s="16" t="n">
        <v>1</v>
      </c>
      <c r="K23" s="17" t="n">
        <v>1</v>
      </c>
      <c r="M23" s="1"/>
      <c r="N23" s="1"/>
      <c r="O23" s="1" t="n">
        <v>17</v>
      </c>
      <c r="P23" s="8" t="n">
        <f aca="false">P21</f>
        <v>7</v>
      </c>
      <c r="Q23" s="21" t="n">
        <f aca="false">Q21</f>
        <v>0.2</v>
      </c>
      <c r="R23" s="22"/>
      <c r="S23" s="23" t="n">
        <f aca="false">O23-(P23*Q23)+(Q23*R23)</f>
        <v>15.6</v>
      </c>
      <c r="U23" s="1" t="n">
        <v>17</v>
      </c>
      <c r="V23" s="24" t="n">
        <f aca="false">U23-(P23*Q23)+0</f>
        <v>15.6</v>
      </c>
      <c r="W23" s="24" t="n">
        <f aca="false">U23-(P23*Q23)+(Q23*12)</f>
        <v>18</v>
      </c>
      <c r="X23" s="25" t="n">
        <f aca="false">U23-(P23*Q23)+(Q23*-12)</f>
        <v>13.2</v>
      </c>
      <c r="Z23" s="24" t="n">
        <f aca="false">U23-(P23*Q23)+(Q23*10.5)</f>
        <v>17.7</v>
      </c>
      <c r="AA23" s="25" t="n">
        <f aca="false">U23-(P23*Q23)+(Q23*-10.75)</f>
        <v>13.45</v>
      </c>
      <c r="AB23" s="1" t="n">
        <v>17</v>
      </c>
    </row>
    <row r="24" customFormat="false" ht="12.8" hidden="false" customHeight="false" outlineLevel="0" collapsed="false">
      <c r="A24" s="13" t="s">
        <v>57</v>
      </c>
      <c r="B24" s="1" t="n">
        <v>0</v>
      </c>
      <c r="C24" s="1" t="n">
        <v>0</v>
      </c>
      <c r="D24" s="1" t="n">
        <v>0</v>
      </c>
      <c r="E24" s="27" t="n">
        <v>0.25</v>
      </c>
      <c r="F24" s="14" t="n">
        <v>0.5</v>
      </c>
      <c r="G24" s="15" t="n">
        <v>0.75</v>
      </c>
      <c r="H24" s="14" t="n">
        <v>0.5</v>
      </c>
      <c r="I24" s="14" t="n">
        <v>0.5</v>
      </c>
      <c r="J24" s="15" t="n">
        <v>0.75</v>
      </c>
      <c r="K24" s="17" t="n">
        <v>1</v>
      </c>
      <c r="M24" s="1"/>
      <c r="N24" s="1"/>
      <c r="O24" s="1" t="n">
        <v>18</v>
      </c>
      <c r="P24" s="8" t="n">
        <f aca="false">P21</f>
        <v>7</v>
      </c>
      <c r="Q24" s="21" t="n">
        <f aca="false">Q21</f>
        <v>0.2</v>
      </c>
      <c r="R24" s="22"/>
      <c r="S24" s="23" t="n">
        <f aca="false">O24-(P24*Q24)+(Q24*R24)</f>
        <v>16.6</v>
      </c>
      <c r="U24" s="1" t="n">
        <v>18</v>
      </c>
      <c r="V24" s="24" t="n">
        <f aca="false">U24-(P24*Q24)+0</f>
        <v>16.6</v>
      </c>
      <c r="W24" s="24" t="n">
        <f aca="false">U24-(P24*Q24)+(Q24*12)</f>
        <v>19</v>
      </c>
      <c r="X24" s="25" t="n">
        <f aca="false">U24-(P24*Q24)+(Q24*-12)</f>
        <v>14.2</v>
      </c>
      <c r="Z24" s="24" t="n">
        <f aca="false">U24-(P24*Q24)+(Q24*10.5)</f>
        <v>18.7</v>
      </c>
      <c r="AA24" s="25" t="n">
        <f aca="false">U24-(P24*Q24)+(Q24*-10.75)</f>
        <v>14.45</v>
      </c>
      <c r="AB24" s="1" t="n">
        <v>18</v>
      </c>
    </row>
    <row r="25" customFormat="false" ht="12.8" hidden="false" customHeight="false" outlineLevel="0" collapsed="false">
      <c r="A25" s="13" t="s">
        <v>58</v>
      </c>
      <c r="B25" s="16" t="n">
        <v>1</v>
      </c>
      <c r="C25" s="16" t="n">
        <v>1</v>
      </c>
      <c r="D25" s="14" t="n">
        <v>0.5</v>
      </c>
      <c r="E25" s="16" t="n">
        <v>1</v>
      </c>
      <c r="F25" s="16" t="n">
        <v>1</v>
      </c>
      <c r="G25" s="16" t="n">
        <v>1</v>
      </c>
      <c r="H25" s="27" t="n">
        <v>0.25</v>
      </c>
      <c r="I25" s="27" t="n">
        <v>0.25</v>
      </c>
      <c r="J25" s="14" t="n">
        <v>0.5</v>
      </c>
      <c r="K25" s="29" t="n">
        <v>0.25</v>
      </c>
      <c r="M25" s="1"/>
      <c r="N25" s="1"/>
      <c r="O25" s="1" t="n">
        <v>19</v>
      </c>
      <c r="P25" s="8" t="n">
        <f aca="false">P21</f>
        <v>7</v>
      </c>
      <c r="Q25" s="21" t="n">
        <f aca="false">Q21</f>
        <v>0.2</v>
      </c>
      <c r="R25" s="22"/>
      <c r="S25" s="23" t="n">
        <f aca="false">O25-(P25*Q25)+(Q25*R25)</f>
        <v>17.6</v>
      </c>
      <c r="U25" s="1" t="n">
        <v>19</v>
      </c>
      <c r="V25" s="24" t="n">
        <f aca="false">U25-(P25*Q25)+0</f>
        <v>17.6</v>
      </c>
      <c r="W25" s="24" t="n">
        <f aca="false">U25-(P25*Q25)+(Q25*12)</f>
        <v>20</v>
      </c>
      <c r="X25" s="25" t="n">
        <f aca="false">U25-(P25*Q25)+(Q25*-12)</f>
        <v>15.2</v>
      </c>
      <c r="Z25" s="24" t="n">
        <f aca="false">U25-(P25*Q25)+(Q25*10.5)</f>
        <v>19.7</v>
      </c>
      <c r="AA25" s="25" t="n">
        <f aca="false">U25-(P25*Q25)+(Q25*-10.75)</f>
        <v>15.45</v>
      </c>
      <c r="AB25" s="1" t="n">
        <v>19</v>
      </c>
    </row>
    <row r="26" customFormat="false" ht="12.8" hidden="false" customHeight="false" outlineLevel="0" collapsed="false">
      <c r="A26" s="13" t="s">
        <v>59</v>
      </c>
      <c r="B26" s="27" t="n">
        <v>0.25</v>
      </c>
      <c r="C26" s="27" t="n">
        <v>0.25</v>
      </c>
      <c r="D26" s="1" t="n">
        <v>0</v>
      </c>
      <c r="E26" s="14" t="n">
        <v>0.5</v>
      </c>
      <c r="F26" s="14" t="n">
        <v>0.5</v>
      </c>
      <c r="G26" s="15" t="n">
        <v>0.75</v>
      </c>
      <c r="H26" s="1" t="n">
        <v>0</v>
      </c>
      <c r="I26" s="27" t="n">
        <v>0.25</v>
      </c>
      <c r="J26" s="16" t="n">
        <v>1</v>
      </c>
      <c r="K26" s="17" t="n">
        <v>1</v>
      </c>
      <c r="M26" s="1"/>
      <c r="N26" s="1"/>
      <c r="O26" s="1" t="n">
        <v>20</v>
      </c>
      <c r="P26" s="8" t="n">
        <f aca="false">P21</f>
        <v>7</v>
      </c>
      <c r="Q26" s="21" t="n">
        <f aca="false">Q21</f>
        <v>0.2</v>
      </c>
      <c r="R26" s="22"/>
      <c r="S26" s="23" t="n">
        <f aca="false">O26-(P26*Q26)+(Q26*R26)</f>
        <v>18.6</v>
      </c>
      <c r="U26" s="1" t="n">
        <v>20</v>
      </c>
      <c r="V26" s="24" t="n">
        <f aca="false">U26-(P26*Q26)+0</f>
        <v>18.6</v>
      </c>
      <c r="W26" s="24" t="n">
        <f aca="false">U26-(P26*Q26)+(Q26*12)</f>
        <v>21</v>
      </c>
      <c r="X26" s="25" t="n">
        <f aca="false">U26-(P26*Q26)+(Q26*-12)</f>
        <v>16.2</v>
      </c>
      <c r="Z26" s="24" t="n">
        <f aca="false">U26-(P26*Q26)+(Q26*10.5)</f>
        <v>20.7</v>
      </c>
      <c r="AA26" s="25" t="n">
        <f aca="false">U26-(P26*Q26)+(Q26*-10.75)</f>
        <v>16.45</v>
      </c>
      <c r="AB26" s="1" t="n">
        <v>20</v>
      </c>
    </row>
    <row r="27" customFormat="false" ht="12.8" hidden="false" customHeight="false" outlineLevel="0" collapsed="false">
      <c r="A27" s="13" t="s">
        <v>60</v>
      </c>
      <c r="B27" s="16" t="n">
        <v>1</v>
      </c>
      <c r="C27" s="16" t="n">
        <v>1</v>
      </c>
      <c r="D27" s="16" t="n">
        <v>1</v>
      </c>
      <c r="E27" s="16" t="n">
        <v>1</v>
      </c>
      <c r="F27" s="14" t="n">
        <v>0.5</v>
      </c>
      <c r="G27" s="1" t="n">
        <v>0</v>
      </c>
      <c r="H27" s="14" t="n">
        <v>0.5</v>
      </c>
      <c r="I27" s="1" t="n">
        <v>0</v>
      </c>
      <c r="J27" s="1" t="n">
        <v>0</v>
      </c>
      <c r="K27" s="13" t="n">
        <v>0</v>
      </c>
      <c r="M27" s="1"/>
      <c r="N27" s="1"/>
      <c r="Z27" s="34" t="s">
        <v>61</v>
      </c>
      <c r="AA27" s="34"/>
      <c r="AB27" s="34"/>
      <c r="AC27" s="34"/>
      <c r="AD27" s="34"/>
    </row>
    <row r="28" customFormat="false" ht="12.8" hidden="false" customHeight="false" outlineLevel="0" collapsed="false">
      <c r="A28" s="35" t="s">
        <v>5</v>
      </c>
      <c r="B28" s="36" t="s">
        <v>6</v>
      </c>
      <c r="C28" s="36" t="s">
        <v>7</v>
      </c>
      <c r="D28" s="36" t="s">
        <v>8</v>
      </c>
      <c r="E28" s="36" t="s">
        <v>9</v>
      </c>
      <c r="F28" s="36" t="s">
        <v>10</v>
      </c>
      <c r="G28" s="36" t="s">
        <v>11</v>
      </c>
      <c r="H28" s="36" t="s">
        <v>12</v>
      </c>
      <c r="I28" s="36" t="s">
        <v>13</v>
      </c>
      <c r="J28" s="36" t="s">
        <v>14</v>
      </c>
      <c r="K28" s="35" t="s">
        <v>15</v>
      </c>
      <c r="M28" s="1"/>
      <c r="N28" s="1"/>
      <c r="Z28" s="34" t="s">
        <v>62</v>
      </c>
      <c r="AA28" s="34"/>
      <c r="AB28" s="34"/>
      <c r="AC28" s="34"/>
      <c r="AD28" s="34"/>
    </row>
    <row r="29" customFormat="false" ht="12.8" hidden="false" customHeight="false" outlineLevel="0" collapsed="false">
      <c r="A29" s="0"/>
      <c r="C29" s="1"/>
      <c r="D29" s="1"/>
      <c r="E29" s="1"/>
      <c r="F29" s="1"/>
      <c r="G29" s="1"/>
      <c r="H29" s="1"/>
      <c r="I29" s="1"/>
      <c r="J29" s="1"/>
      <c r="K29" s="1"/>
      <c r="L29" s="37"/>
      <c r="M29" s="8"/>
      <c r="N29" s="1"/>
      <c r="O29" s="38" t="s">
        <v>63</v>
      </c>
      <c r="Z29" s="34" t="s">
        <v>64</v>
      </c>
      <c r="AA29" s="34"/>
      <c r="AB29" s="34"/>
      <c r="AC29" s="34"/>
      <c r="AD29" s="34"/>
    </row>
    <row r="30" customFormat="false" ht="12.8" hidden="false" customHeight="false" outlineLevel="0" collapsed="false">
      <c r="A30" s="0"/>
      <c r="B30" s="0" t="s">
        <v>65</v>
      </c>
      <c r="C30" s="1"/>
      <c r="D30" s="1"/>
      <c r="E30" s="1"/>
      <c r="F30" s="1"/>
      <c r="G30" s="1"/>
      <c r="H30" s="1"/>
      <c r="I30" s="1"/>
      <c r="J30" s="1"/>
      <c r="K30" s="1"/>
      <c r="L30" s="37"/>
      <c r="M30" s="8"/>
      <c r="N30" s="1"/>
      <c r="O30" s="0" t="s">
        <v>66</v>
      </c>
    </row>
    <row r="31" customFormat="false" ht="12.8" hidden="false" customHeight="false" outlineLevel="0" collapsed="false">
      <c r="A31" s="0"/>
      <c r="L31" s="37"/>
      <c r="M31" s="8"/>
      <c r="N31" s="1"/>
    </row>
    <row r="32" customFormat="false" ht="12.8" hidden="false" customHeight="false" outlineLevel="0" collapsed="false">
      <c r="A32" s="0"/>
      <c r="M32" s="1"/>
      <c r="N32" s="1"/>
      <c r="O32" s="0" t="s">
        <v>67</v>
      </c>
    </row>
    <row r="33" customFormat="false" ht="12.8" hidden="false" customHeight="false" outlineLevel="0" collapsed="false">
      <c r="A33" s="0"/>
      <c r="M33" s="1"/>
      <c r="N33" s="1"/>
      <c r="O33" s="0" t="s">
        <v>68</v>
      </c>
    </row>
    <row r="34" customFormat="false" ht="12.8" hidden="false" customHeight="false" outlineLevel="0" collapsed="false">
      <c r="A34" s="0"/>
      <c r="L34" s="32"/>
      <c r="M34" s="1"/>
      <c r="N34" s="1"/>
      <c r="O34" s="0" t="s">
        <v>69</v>
      </c>
    </row>
    <row r="35" customFormat="false" ht="12.8" hidden="false" customHeight="false" outlineLevel="0" collapsed="false">
      <c r="A35" s="0"/>
      <c r="L35" s="32"/>
      <c r="M35" s="1"/>
      <c r="N35" s="1"/>
    </row>
    <row r="36" customFormat="false" ht="12.8" hidden="false" customHeight="false" outlineLevel="0" collapsed="false">
      <c r="A36" s="0"/>
      <c r="C36" s="1"/>
      <c r="D36" s="1"/>
      <c r="E36" s="1"/>
      <c r="F36" s="1"/>
      <c r="G36" s="1"/>
      <c r="H36" s="1"/>
      <c r="I36" s="1"/>
      <c r="J36" s="1"/>
      <c r="K36" s="1"/>
      <c r="L36" s="32"/>
      <c r="M36" s="1"/>
      <c r="N36" s="1"/>
      <c r="O36" s="38" t="s">
        <v>4</v>
      </c>
    </row>
    <row r="37" customFormat="false" ht="12.8" hidden="false" customHeight="false" outlineLevel="0" collapsed="false">
      <c r="A37" s="0"/>
      <c r="C37" s="1"/>
      <c r="D37" s="1"/>
      <c r="E37" s="1"/>
      <c r="F37" s="1"/>
      <c r="G37" s="1"/>
      <c r="H37" s="1"/>
      <c r="I37" s="1"/>
      <c r="J37" s="1"/>
      <c r="K37" s="1"/>
      <c r="L37" s="32"/>
      <c r="M37" s="1"/>
      <c r="N37" s="1"/>
      <c r="O37" s="0" t="s">
        <v>70</v>
      </c>
    </row>
    <row r="38" customFormat="false" ht="12.8" hidden="false" customHeight="false" outlineLevel="0" collapsed="false">
      <c r="A38" s="0"/>
      <c r="C38" s="1"/>
      <c r="D38" s="1"/>
      <c r="E38" s="1"/>
      <c r="F38" s="1"/>
      <c r="G38" s="1"/>
      <c r="H38" s="1"/>
      <c r="I38" s="1"/>
      <c r="J38" s="1"/>
      <c r="K38" s="1"/>
      <c r="L38" s="32"/>
      <c r="M38" s="1"/>
      <c r="N38" s="1"/>
      <c r="O38" s="0" t="s">
        <v>71</v>
      </c>
    </row>
    <row r="39" customFormat="false" ht="12.8" hidden="false" customHeight="false" outlineLevel="0" collapsed="false">
      <c r="A39" s="0"/>
      <c r="C39" s="1"/>
      <c r="D39" s="1"/>
      <c r="E39" s="1"/>
      <c r="F39" s="1"/>
      <c r="G39" s="1"/>
      <c r="H39" s="1"/>
      <c r="I39" s="1"/>
      <c r="J39" s="1"/>
      <c r="K39" s="1"/>
      <c r="L39" s="32"/>
      <c r="M39" s="1"/>
      <c r="N39" s="1"/>
      <c r="O39" s="0" t="s">
        <v>72</v>
      </c>
    </row>
    <row r="40" customFormat="false" ht="12.8" hidden="false" customHeight="false" outlineLevel="0" collapsed="false">
      <c r="A40" s="0"/>
      <c r="C40" s="1"/>
      <c r="D40" s="1"/>
      <c r="E40" s="1"/>
      <c r="F40" s="1"/>
      <c r="G40" s="1"/>
      <c r="H40" s="1"/>
      <c r="I40" s="1"/>
      <c r="J40" s="1"/>
      <c r="K40" s="1"/>
      <c r="L40" s="32"/>
      <c r="M40" s="1"/>
      <c r="N40" s="1"/>
      <c r="O40" s="0" t="s">
        <v>73</v>
      </c>
    </row>
    <row r="41" customFormat="false" ht="12.8" hidden="false" customHeight="false" outlineLevel="0" collapsed="false">
      <c r="A41" s="0"/>
      <c r="C41" s="1"/>
      <c r="D41" s="1"/>
      <c r="E41" s="1"/>
      <c r="F41" s="1"/>
      <c r="G41" s="1"/>
      <c r="H41" s="1"/>
      <c r="I41" s="1"/>
      <c r="J41" s="1"/>
      <c r="K41" s="1"/>
      <c r="L41" s="32"/>
      <c r="M41" s="1"/>
      <c r="N41" s="1"/>
      <c r="O41" s="0" t="s">
        <v>74</v>
      </c>
    </row>
    <row r="42" customFormat="false" ht="12.8" hidden="false" customHeight="false" outlineLevel="0" collapsed="false">
      <c r="A42" s="0"/>
      <c r="C42" s="1"/>
      <c r="D42" s="1"/>
      <c r="E42" s="1"/>
      <c r="F42" s="1"/>
      <c r="G42" s="1"/>
      <c r="H42" s="1"/>
      <c r="I42" s="1"/>
      <c r="J42" s="1"/>
      <c r="K42" s="1"/>
      <c r="L42" s="32"/>
      <c r="M42" s="1"/>
      <c r="N42" s="1"/>
    </row>
    <row r="43" customFormat="false" ht="12.8" hidden="false" customHeight="false" outlineLevel="0" collapsed="false">
      <c r="A43" s="0"/>
      <c r="C43" s="1"/>
      <c r="D43" s="1"/>
      <c r="E43" s="1"/>
      <c r="F43" s="1"/>
      <c r="G43" s="1"/>
      <c r="H43" s="1"/>
      <c r="I43" s="1"/>
      <c r="J43" s="1"/>
      <c r="K43" s="1"/>
      <c r="L43" s="32"/>
      <c r="M43" s="1"/>
      <c r="N43" s="1"/>
      <c r="O43" s="0" t="s">
        <v>75</v>
      </c>
    </row>
    <row r="44" customFormat="false" ht="12.8" hidden="false" customHeight="false" outlineLevel="0" collapsed="false">
      <c r="A44" s="0"/>
      <c r="C44" s="1"/>
      <c r="D44" s="1"/>
      <c r="E44" s="1"/>
      <c r="F44" s="1"/>
      <c r="G44" s="1"/>
      <c r="H44" s="1"/>
      <c r="I44" s="1"/>
      <c r="J44" s="1"/>
      <c r="K44" s="1"/>
      <c r="L44" s="32"/>
      <c r="O44" s="0" t="s">
        <v>76</v>
      </c>
    </row>
    <row r="47" customFormat="false" ht="12.8" hidden="false" customHeight="false" outlineLevel="0" collapsed="false">
      <c r="O47" s="38" t="s">
        <v>77</v>
      </c>
    </row>
    <row r="48" customFormat="false" ht="12.8" hidden="false" customHeight="false" outlineLevel="0" collapsed="false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O48" s="0" t="s">
        <v>78</v>
      </c>
    </row>
    <row r="49" customFormat="false" ht="12.8" hidden="false" customHeight="false" outlineLevel="0" collapsed="false">
      <c r="B49" s="4"/>
      <c r="C49" s="4"/>
      <c r="D49" s="1"/>
      <c r="E49" s="1"/>
      <c r="F49" s="1"/>
      <c r="G49" s="1"/>
      <c r="H49" s="1"/>
      <c r="I49" s="1"/>
      <c r="J49" s="1"/>
      <c r="K49" s="1"/>
      <c r="L49" s="1"/>
    </row>
    <row r="50" customFormat="false" ht="12.8" hidden="false" customHeight="false" outlineLevel="0" collapsed="false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customFormat="false" ht="12.8" hidden="false" customHeight="false" outlineLevel="0" collapsed="false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customFormat="false" ht="12.8" hidden="false" customHeight="false" outlineLevel="0" collapsed="false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customFormat="false" ht="12.8" hidden="false" customHeight="false" outlineLevel="0" collapsed="false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AE53" s="34"/>
    </row>
    <row r="54" customFormat="false" ht="12.8" hidden="false" customHeight="false" outlineLevel="0" collapsed="false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AE54" s="34"/>
    </row>
    <row r="55" customFormat="false" ht="12.8" hidden="false" customHeight="false" outlineLevel="0" collapsed="false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AE55" s="34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523</TotalTime>
  <Application>LibreOffice/5.2.7.2$Windows_x86 LibreOffice_project/2b7f1e640c46ceb28adf43ee075a6e8b8439ed10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2021-06-12T17:02:56Z</dcterms:created>
  <dc:creator/>
  <dc:description/>
  <dc:language>de-DE</dc:language>
  <cp:lastModifiedBy/>
  <dcterms:modified xsi:type="dcterms:W3CDTF">2022-03-05T09:40:01Z</dcterms:modified>
  <cp:revision>174</cp:revision>
  <dc:subject/>
  <dc:title/>
</cp:coreProperties>
</file>